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\Desktop\OBRACUNI-2020\FINANSIJSKI OBRACUN I-XII 2020\RAD\ZA SLANJE\"/>
    </mc:Choice>
  </mc:AlternateContent>
  <bookViews>
    <workbookView xWindow="0" yWindow="0" windowWidth="28800" windowHeight="11835" activeTab="1"/>
  </bookViews>
  <sheets>
    <sheet name="FINANSIJSKI PLAN 2020" sheetId="2" r:id="rId1"/>
    <sheet name="REBALANS FIN PLAN 2020" sheetId="3" r:id="rId2"/>
  </sheets>
  <definedNames>
    <definedName name="_xlnm.Print_Area" localSheetId="0">'FINANSIJSKI PLAN 2020'!$A$1:$F$69</definedName>
    <definedName name="_xlnm.Print_Area" localSheetId="1">'REBALANS FIN PLAN 2020'!$A$70:$H$140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3" l="1"/>
  <c r="J121" i="3"/>
  <c r="H95" i="3" l="1"/>
  <c r="H77" i="3" l="1"/>
  <c r="K28" i="3" l="1"/>
  <c r="P28" i="3"/>
  <c r="N28" i="3"/>
  <c r="C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F74" i="3"/>
  <c r="F131" i="3" s="1"/>
  <c r="F62" i="3"/>
  <c r="D74" i="3" s="1"/>
  <c r="F47" i="3"/>
  <c r="G74" i="3" s="1"/>
  <c r="G131" i="3" s="1"/>
  <c r="F30" i="3"/>
  <c r="I27" i="3"/>
  <c r="I26" i="3"/>
  <c r="F26" i="3"/>
  <c r="E74" i="3" s="1"/>
  <c r="E131" i="3" s="1"/>
  <c r="I25" i="3"/>
  <c r="I24" i="3"/>
  <c r="I19" i="3"/>
  <c r="I28" i="3" l="1"/>
  <c r="F54" i="3"/>
  <c r="F38" i="3"/>
  <c r="F63" i="3" s="1"/>
  <c r="F64" i="3" s="1"/>
  <c r="C74" i="3" s="1"/>
  <c r="C133" i="3" s="1"/>
  <c r="D131" i="3"/>
  <c r="H131" i="3" s="1"/>
  <c r="H74" i="3"/>
  <c r="I20" i="2"/>
  <c r="F79" i="2"/>
  <c r="I28" i="2" l="1"/>
  <c r="I27" i="2"/>
  <c r="I26" i="2"/>
  <c r="I25" i="2"/>
  <c r="I29" i="2" s="1"/>
  <c r="C136" i="2" l="1"/>
  <c r="H84" i="2"/>
  <c r="F136" i="2" l="1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3" i="2"/>
  <c r="H82" i="2"/>
  <c r="F65" i="2"/>
  <c r="D79" i="2" s="1"/>
  <c r="F48" i="2"/>
  <c r="F56" i="2" s="1"/>
  <c r="F31" i="2"/>
  <c r="F27" i="2"/>
  <c r="F39" i="2" l="1"/>
  <c r="D136" i="2"/>
  <c r="F35" i="2"/>
  <c r="E79" i="2" s="1"/>
  <c r="E136" i="2" s="1"/>
  <c r="G79" i="2"/>
  <c r="G136" i="2" s="1"/>
  <c r="C79" i="2" l="1"/>
  <c r="C138" i="2" s="1"/>
  <c r="F67" i="2"/>
  <c r="F69" i="2" s="1"/>
  <c r="H136" i="2"/>
  <c r="H79" i="2"/>
</calcChain>
</file>

<file path=xl/sharedStrings.xml><?xml version="1.0" encoding="utf-8"?>
<sst xmlns="http://schemas.openxmlformats.org/spreadsheetml/2006/main" count="263" uniqueCount="140">
  <si>
    <t>На основу чл 136. тачка 5. Закона о здравственој заштити ("Сл. гласник РС" број 107/05) Управни одбор Завода</t>
  </si>
  <si>
    <t>за антирабичну заштиту - Пастеров завод, Нови Сад  доноси</t>
  </si>
  <si>
    <t xml:space="preserve">ЗАВОДА ЗА АНТИРАБИЧНУ ЗАШТИТУ - ПАСТЕРОВ ЗАВОД, НОВИ САД </t>
  </si>
  <si>
    <t>Овим  Финансијским  планом се планирају потребна средства за реализацију Плана здравствених услуга за потребе осигураних</t>
  </si>
  <si>
    <t>као и осигураника Републике Србије, по Уговору са Републичким заводом за здравствено осигурање, Београд</t>
  </si>
  <si>
    <t xml:space="preserve">Овим планом планирана су и потребна средства за реализацију Уговора о спровођењу Плана набавке и </t>
  </si>
  <si>
    <t xml:space="preserve">дистрибуције вакцине против беснила и набавке и дистрибуције хуманог антирабичног имуноглобулина  </t>
  </si>
  <si>
    <t>П Р И Х О Д И</t>
  </si>
  <si>
    <t>I Приходи из средстава обавезног социјалног осигурања</t>
  </si>
  <si>
    <t>Ек. класиф.</t>
  </si>
  <si>
    <t>Врста прихода</t>
  </si>
  <si>
    <t>Накнада за рад - послови из антирабичне заштите и здравствених услуга из делатности Пастеровог завода, Нови Сад за осигуранике Јужно бачког округа</t>
  </si>
  <si>
    <t>Санитетски и медицински материјал за осигуранике ЈБО</t>
  </si>
  <si>
    <t>Накнада за рад за осигуранике Републике Србије</t>
  </si>
  <si>
    <t>Укупно накнада за рад</t>
  </si>
  <si>
    <t>Антирабични имуноглобулин</t>
  </si>
  <si>
    <t>Антирабична вакцина</t>
  </si>
  <si>
    <t>Укупно средства за серум и вакцину</t>
  </si>
  <si>
    <t>Укупно 7811</t>
  </si>
  <si>
    <t>Меморандумске ставке за рефундацију расхода</t>
  </si>
  <si>
    <t>Укупно 7711</t>
  </si>
  <si>
    <t>УКУПНО ОД РФЗО</t>
  </si>
  <si>
    <t>II Сопствени приходи на тржишту</t>
  </si>
  <si>
    <t>Приходи од услуга из области микробиологије</t>
  </si>
  <si>
    <t>Приходи од услуга превентивне имунизације</t>
  </si>
  <si>
    <t>Приходи од контроле имунитета, фавн тест</t>
  </si>
  <si>
    <t>Приходи од контроле вакцине и серума</t>
  </si>
  <si>
    <t>Приходи по уговору</t>
  </si>
  <si>
    <t>Укупно приходи од продаје доб. и усл. на тржишту</t>
  </si>
  <si>
    <t>Мешовити и неодређени приходи</t>
  </si>
  <si>
    <t>Накнада штете од осигуравајућих друштва</t>
  </si>
  <si>
    <t>Укупно 74</t>
  </si>
  <si>
    <t>III Приходи из буџета</t>
  </si>
  <si>
    <t>Министарство здравља Републике Србије, по Пројекту јавног здравља -у остваривању општег интереса за 2019. годину</t>
  </si>
  <si>
    <t xml:space="preserve">Министарство пољопривреде, водопривреде и шумарства за послове дијагностике беснила </t>
  </si>
  <si>
    <t>Приход из буџета покрајине</t>
  </si>
  <si>
    <t>Приход из буџета општине града Новог Сада</t>
  </si>
  <si>
    <t>Укупно приходи из буџета</t>
  </si>
  <si>
    <t>УКУПНО ПЛАНИРАНИ ПРИХОДИ ЗА 2019. ГОДИНУ</t>
  </si>
  <si>
    <t>,</t>
  </si>
  <si>
    <t>Р А С Х О Д  И</t>
  </si>
  <si>
    <t>II Расходи по изворима финансирања</t>
  </si>
  <si>
    <t>Врста расхода</t>
  </si>
  <si>
    <t>Средства из буџета РС, АПВ, Град</t>
  </si>
  <si>
    <t>Средства од РФЗО</t>
  </si>
  <si>
    <t>Донације</t>
  </si>
  <si>
    <t>Сопствена средства</t>
  </si>
  <si>
    <t>Плате</t>
  </si>
  <si>
    <t>ПИО на терет послодавца      12%</t>
  </si>
  <si>
    <t>здравство на терет послодавца   5,15%</t>
  </si>
  <si>
    <t>незапосленост на терет послодавца   0,75%</t>
  </si>
  <si>
    <t>Накнаде у натури, превоз маркице</t>
  </si>
  <si>
    <t>боловање на преко 30 дана</t>
  </si>
  <si>
    <t>Отпремнине и помоћи</t>
  </si>
  <si>
    <t>Помоћ запосленом и члановима уже породице</t>
  </si>
  <si>
    <t>Накнада трошкова запосленима, превоз кеш</t>
  </si>
  <si>
    <t>Награде запосл. и остали пос. расходи, јубиларне</t>
  </si>
  <si>
    <t>Трошкови платног промета</t>
  </si>
  <si>
    <t>Трошкови енергије</t>
  </si>
  <si>
    <t>Комуналне услуге</t>
  </si>
  <si>
    <t>Трошкови ПТТ, услуге комуникације</t>
  </si>
  <si>
    <t>Трошкови осигурања имовине и запослених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</si>
  <si>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</si>
  <si>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</si>
  <si>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</si>
  <si>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уговорима, административне</t>
  </si>
  <si>
    <t>Одржавање рачунара (поправке, програми)</t>
  </si>
  <si>
    <t>Стручно усавршавање запослених</t>
  </si>
  <si>
    <t>услуге информисања, часописи</t>
  </si>
  <si>
    <t>Стручне услуге и накнаде (управни, акредитација)</t>
  </si>
  <si>
    <t>Угоститељске услуге</t>
  </si>
  <si>
    <t>Трошкови репрезентације</t>
  </si>
  <si>
    <t>Ино трошкови и остале опште услуге</t>
  </si>
  <si>
    <t>Медицинске услуге</t>
  </si>
  <si>
    <t xml:space="preserve">Остале спец. услуге </t>
  </si>
  <si>
    <t xml:space="preserve">Зидарско молерско фарбарски радови-сопствени   </t>
  </si>
  <si>
    <t xml:space="preserve">Столарски радови, врата и прозори       </t>
  </si>
  <si>
    <t>Централно грејање</t>
  </si>
  <si>
    <t>Радови</t>
  </si>
  <si>
    <t xml:space="preserve">Поправке опреме (аутомобила и остале опреме)   </t>
  </si>
  <si>
    <t>Административни (канцелар., заштита на раду)</t>
  </si>
  <si>
    <t>Храна за животиње</t>
  </si>
  <si>
    <t>Материј. за образов. и усавршавање запослених</t>
  </si>
  <si>
    <t>Бензин</t>
  </si>
  <si>
    <t xml:space="preserve">Санитетски и медицински материјал                     </t>
  </si>
  <si>
    <t>Лабораторијски материјал</t>
  </si>
  <si>
    <t xml:space="preserve">вакцина                                                         </t>
  </si>
  <si>
    <t xml:space="preserve">серум                                                       </t>
  </si>
  <si>
    <t>Производи за хигијену</t>
  </si>
  <si>
    <t>Материјал за посебне намене (техн. и грађ.)</t>
  </si>
  <si>
    <t>Amortizacija zgrada</t>
  </si>
  <si>
    <t>Amortizacija opreme</t>
  </si>
  <si>
    <t>Остале дотације по закону-инвалиди</t>
  </si>
  <si>
    <t>Републ. градске таксе, регистр. возила, комун. таксе</t>
  </si>
  <si>
    <t>Остале таксе</t>
  </si>
  <si>
    <t>Новчане казне и пенали по решењу судова</t>
  </si>
  <si>
    <t>Трошкови набавке медицинске опреме</t>
  </si>
  <si>
    <t xml:space="preserve">Административна опрема   </t>
  </si>
  <si>
    <t>Опрема за компнени саобраћај</t>
  </si>
  <si>
    <t>РЕПУБЛИКА СРБИЈА</t>
  </si>
  <si>
    <t>Председник Управног одбора</t>
  </si>
  <si>
    <t>АУТОНОМНА ПОКРАЈИНА ВОЈВОДИНА</t>
  </si>
  <si>
    <t>Др Мићо Новаковић</t>
  </si>
  <si>
    <t xml:space="preserve">ЗАВОД ЗА АНТИРАБИЧНУ ЗАШТИТУ </t>
  </si>
  <si>
    <t>ПАСТЕРОВ ЗАВОД</t>
  </si>
  <si>
    <t xml:space="preserve"> </t>
  </si>
  <si>
    <t>УКУПНО</t>
  </si>
  <si>
    <t>Лабораторијски материјал из донације</t>
  </si>
  <si>
    <t xml:space="preserve"> ФИНАНСИЈСКИ   ПЛАН</t>
  </si>
  <si>
    <t>ЗА 2020. ГОДИНУ</t>
  </si>
  <si>
    <t>у 2020. години, са Републичким заводом за здравствено осигурање, Београд.</t>
  </si>
  <si>
    <t xml:space="preserve">лица Републичког завода за здравствено осигурање, Филијала Нови Сад за 2020. годину, </t>
  </si>
  <si>
    <t>Финансијски план 2020</t>
  </si>
  <si>
    <t>Дуг из 2019 године ЈБО</t>
  </si>
  <si>
    <t>Дуг из 2019 године Дирекција</t>
  </si>
  <si>
    <t xml:space="preserve"> ФИН. ПЛАН 2020</t>
  </si>
  <si>
    <t>Планирани приходи за 2020.</t>
  </si>
  <si>
    <t>27.01.2020.</t>
  </si>
  <si>
    <t>jbo</t>
  </si>
  <si>
    <t>bgd</t>
  </si>
  <si>
    <t>dug 2019 jbo</t>
  </si>
  <si>
    <t>dug 2019 bgd</t>
  </si>
  <si>
    <t>rad ukupnop rfzo</t>
  </si>
  <si>
    <t>Број: 01-18/1</t>
  </si>
  <si>
    <t>Донације од правних лица по почетном стању 01.01.2020. из 2019. године</t>
  </si>
  <si>
    <t>ANEKS BEOGRAD</t>
  </si>
  <si>
    <t>Vakcina 1835</t>
  </si>
  <si>
    <t>serum 709903</t>
  </si>
  <si>
    <t>Rad</t>
  </si>
  <si>
    <t>ANEKS JBO</t>
  </si>
  <si>
    <t>san I med</t>
  </si>
  <si>
    <t>ugovor</t>
  </si>
  <si>
    <t>aneks ugovora</t>
  </si>
  <si>
    <t>731.354,40+  3.002.400,36</t>
  </si>
  <si>
    <t>УКУПНО ПЛАНИРАНИ ПРИХОДИ ЗА 2020. ГОДИНУ</t>
  </si>
  <si>
    <t>РЕБАЛАНС ФИНАНСИЈСКОГ   ПЛАНА</t>
  </si>
  <si>
    <t>Ребаланс Фин. Ппна 2020</t>
  </si>
  <si>
    <t xml:space="preserve"> РЕБАЛАНС ФИН. ПЛАН 2020</t>
  </si>
  <si>
    <t>Број: 01-18/2</t>
  </si>
  <si>
    <t>09.11.2020.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</si>
</sst>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1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charset val="238"/>
    </font>
    <font>
      <b/>
      <i/>
      <sz val="10"/>
      <name val="Arial"/>
      <family val="2"/>
      <charset val="238"/>
    </font>
    <font>
      <sz val="8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2" borderId="0" xfId="0" applyFill="1"/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vertical="center"/>
    </xf>
    <xf numFmtId="4" fontId="12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5" borderId="1" xfId="0" applyFill="1" applyBorder="1"/>
    <xf numFmtId="0" fontId="0" fillId="3" borderId="1" xfId="0" applyFill="1" applyBorder="1"/>
    <xf numFmtId="4" fontId="0" fillId="5" borderId="1" xfId="0" applyNumberFormat="1" applyFill="1" applyBorder="1"/>
    <xf numFmtId="4" fontId="0" fillId="3" borderId="1" xfId="0" applyNumberFormat="1" applyFill="1" applyBorder="1"/>
    <xf numFmtId="0" fontId="0" fillId="0" borderId="1" xfId="0" applyBorder="1"/>
    <xf numFmtId="4" fontId="0" fillId="0" borderId="1" xfId="0" applyNumberFormat="1" applyBorder="1"/>
    <xf numFmtId="4" fontId="12" fillId="0" borderId="1" xfId="0" applyNumberFormat="1" applyFont="1" applyBorder="1"/>
    <xf numFmtId="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opLeftCell="A66" workbookViewId="0">
      <selection activeCell="F48" sqref="F48"/>
    </sheetView>
  </sheetViews>
  <sheetFormatPr defaultRowHeight="15" x14ac:dyDescent="0.25"/>
  <cols>
    <col min="1" max="1" width="8.28515625" customWidth="1"/>
    <col min="2" max="2" width="43.85546875" customWidth="1"/>
    <col min="3" max="3" width="14.5703125" customWidth="1"/>
    <col min="4" max="4" width="11.7109375" customWidth="1"/>
    <col min="5" max="5" width="16.85546875" customWidth="1"/>
    <col min="6" max="6" width="14.42578125" customWidth="1"/>
    <col min="7" max="7" width="15" customWidth="1"/>
    <col min="8" max="9" width="15.7109375" customWidth="1"/>
    <col min="10" max="10" width="12.42578125" customWidth="1"/>
    <col min="11" max="11" width="12.5703125" customWidth="1"/>
    <col min="12" max="12" width="17" customWidth="1"/>
    <col min="13" max="13" width="12" customWidth="1"/>
    <col min="15" max="15" width="12.42578125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5" width="15.710937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1" width="15.710937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7" width="15.710937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3" width="15.710937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9" width="15.710937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5" width="15.710937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1" width="15.710937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7" width="15.710937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3" width="15.710937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9" width="15.710937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5" width="15.710937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1" width="15.710937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7" width="15.710937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3" width="15.710937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9" width="15.710937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5" width="15.710937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1" width="15.710937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7" width="15.710937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3" width="15.710937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9" width="15.710937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5" width="15.710937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1" width="15.710937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7" width="15.710937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3" width="15.710937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9" width="15.710937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5" width="15.710937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1" width="15.710937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7" width="15.710937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3" width="15.710937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9" width="15.710937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5" width="15.710937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1" width="15.710937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7" width="15.710937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3" width="15.710937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9" width="15.710937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5" width="15.710937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1" width="15.710937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7" width="15.710937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3" width="15.710937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9" width="15.710937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5" width="15.710937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1" width="15.710937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7" width="15.710937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3" width="15.710937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9" width="15.710937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5" width="15.710937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1" width="15.710937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7" width="15.710937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3" width="15.710937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9" width="15.710937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5" width="15.710937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1" width="15.710937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7" width="15.710937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3" width="15.710937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9" width="15.710937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5" width="15.710937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1" width="15.710937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7" width="15.710937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3" width="15.710937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9" width="15.710937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5" width="15.710937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1" width="15.710937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7" width="15.710937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1"/>
      <c r="B1" s="2"/>
      <c r="C1" s="2"/>
      <c r="D1" s="2"/>
      <c r="E1" s="2"/>
      <c r="F1" s="2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37" t="s">
        <v>1</v>
      </c>
      <c r="B3" s="137"/>
      <c r="C3" s="137"/>
      <c r="D3" s="137"/>
      <c r="E3" s="137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38" t="s">
        <v>108</v>
      </c>
      <c r="B5" s="139"/>
      <c r="C5" s="139"/>
      <c r="D5" s="139"/>
      <c r="E5" s="139"/>
      <c r="F5" s="2"/>
    </row>
    <row r="6" spans="1:6" x14ac:dyDescent="0.25">
      <c r="A6" s="139" t="s">
        <v>2</v>
      </c>
      <c r="B6" s="139"/>
      <c r="C6" s="139"/>
      <c r="D6" s="139"/>
      <c r="E6" s="139"/>
      <c r="F6" s="2"/>
    </row>
    <row r="7" spans="1:6" x14ac:dyDescent="0.25">
      <c r="A7" s="139" t="s">
        <v>109</v>
      </c>
      <c r="B7" s="139"/>
      <c r="C7" s="139"/>
      <c r="D7" s="139"/>
      <c r="E7" s="139"/>
      <c r="F7" s="2"/>
    </row>
    <row r="8" spans="1:6" x14ac:dyDescent="0.25">
      <c r="A8" s="1"/>
      <c r="B8" s="2"/>
      <c r="C8" s="2"/>
      <c r="D8" s="2"/>
      <c r="E8" s="2"/>
      <c r="F8" s="2"/>
    </row>
    <row r="9" spans="1:6" x14ac:dyDescent="0.25">
      <c r="A9" s="140" t="s">
        <v>3</v>
      </c>
      <c r="B9" s="136"/>
      <c r="C9" s="136"/>
      <c r="D9" s="136"/>
      <c r="E9" s="136"/>
      <c r="F9" s="2"/>
    </row>
    <row r="10" spans="1:6" x14ac:dyDescent="0.25">
      <c r="A10" s="135" t="s">
        <v>111</v>
      </c>
      <c r="B10" s="136"/>
      <c r="C10" s="136"/>
      <c r="D10" s="136"/>
      <c r="E10" s="136"/>
      <c r="F10" s="2"/>
    </row>
    <row r="11" spans="1:6" x14ac:dyDescent="0.25">
      <c r="A11" s="136" t="s">
        <v>4</v>
      </c>
      <c r="B11" s="136"/>
      <c r="C11" s="136"/>
      <c r="D11" s="136"/>
      <c r="E11" s="136"/>
      <c r="F11" s="2"/>
    </row>
    <row r="12" spans="1:6" x14ac:dyDescent="0.25">
      <c r="A12" s="136"/>
      <c r="B12" s="136"/>
      <c r="C12" s="136"/>
      <c r="D12" s="136"/>
      <c r="E12" s="136"/>
      <c r="F12" s="2"/>
    </row>
    <row r="13" spans="1:6" x14ac:dyDescent="0.25">
      <c r="A13" s="140" t="s">
        <v>5</v>
      </c>
      <c r="B13" s="136"/>
      <c r="C13" s="136"/>
      <c r="D13" s="136"/>
      <c r="E13" s="136"/>
      <c r="F13" s="2"/>
    </row>
    <row r="14" spans="1:6" x14ac:dyDescent="0.25">
      <c r="A14" s="136" t="s">
        <v>6</v>
      </c>
      <c r="B14" s="136"/>
      <c r="C14" s="136"/>
      <c r="D14" s="136"/>
      <c r="E14" s="136"/>
      <c r="F14" s="2"/>
    </row>
    <row r="15" spans="1:6" x14ac:dyDescent="0.25">
      <c r="A15" s="135" t="s">
        <v>110</v>
      </c>
      <c r="B15" s="136"/>
      <c r="C15" s="136"/>
      <c r="D15" s="136"/>
      <c r="E15" s="136"/>
      <c r="F15" s="2"/>
    </row>
    <row r="16" spans="1:6" x14ac:dyDescent="0.25">
      <c r="A16" s="1"/>
      <c r="B16" s="2"/>
      <c r="C16" s="2"/>
      <c r="D16" s="2"/>
      <c r="E16" s="2"/>
      <c r="F16" s="2"/>
    </row>
    <row r="17" spans="1:9" ht="15.75" x14ac:dyDescent="0.25">
      <c r="A17" s="143" t="s">
        <v>7</v>
      </c>
      <c r="B17" s="143"/>
      <c r="C17" s="143"/>
      <c r="D17" s="143"/>
      <c r="E17" s="143"/>
      <c r="F17" s="2"/>
    </row>
    <row r="18" spans="1:9" x14ac:dyDescent="0.25">
      <c r="A18" s="1"/>
      <c r="B18" s="1"/>
      <c r="C18" s="1"/>
      <c r="D18" s="1"/>
      <c r="E18" s="1"/>
      <c r="F18" s="2"/>
    </row>
    <row r="19" spans="1:9" x14ac:dyDescent="0.25">
      <c r="A19" s="1"/>
      <c r="B19" s="3" t="s">
        <v>8</v>
      </c>
      <c r="C19" s="3"/>
      <c r="D19" s="3"/>
      <c r="E19" s="1"/>
      <c r="F19" s="2"/>
    </row>
    <row r="20" spans="1:9" x14ac:dyDescent="0.25">
      <c r="A20" s="1"/>
      <c r="B20" s="2"/>
      <c r="C20" s="2"/>
      <c r="D20" s="2"/>
      <c r="E20" s="2"/>
      <c r="F20" s="2"/>
      <c r="H20" t="s">
        <v>122</v>
      </c>
      <c r="I20" s="16">
        <f>F23+F26</f>
        <v>32223000</v>
      </c>
    </row>
    <row r="21" spans="1:9" ht="25.5" x14ac:dyDescent="0.25">
      <c r="A21" s="4" t="s">
        <v>9</v>
      </c>
      <c r="B21" s="5" t="s">
        <v>10</v>
      </c>
      <c r="C21" s="6"/>
      <c r="D21" s="7"/>
      <c r="E21" s="8"/>
      <c r="F21" s="9" t="s">
        <v>112</v>
      </c>
    </row>
    <row r="22" spans="1:9" x14ac:dyDescent="0.25">
      <c r="A22" s="144">
        <v>7811120</v>
      </c>
      <c r="B22" s="147" t="s">
        <v>11</v>
      </c>
      <c r="C22" s="10"/>
      <c r="D22" s="11"/>
      <c r="E22" s="12"/>
      <c r="F22" s="13"/>
    </row>
    <row r="23" spans="1:9" x14ac:dyDescent="0.25">
      <c r="A23" s="145"/>
      <c r="B23" s="148"/>
      <c r="C23" s="14"/>
      <c r="D23" s="11"/>
      <c r="E23" s="15"/>
      <c r="F23" s="13">
        <v>11526000</v>
      </c>
      <c r="G23" s="16"/>
    </row>
    <row r="24" spans="1:9" x14ac:dyDescent="0.25">
      <c r="A24" s="146"/>
      <c r="B24" s="149"/>
      <c r="C24" s="14"/>
      <c r="D24" s="11"/>
      <c r="E24" s="17"/>
      <c r="F24" s="13"/>
      <c r="G24" s="16"/>
    </row>
    <row r="25" spans="1:9" x14ac:dyDescent="0.25">
      <c r="A25" s="18">
        <v>7811125</v>
      </c>
      <c r="B25" s="19" t="s">
        <v>12</v>
      </c>
      <c r="C25" s="13"/>
      <c r="D25" s="20"/>
      <c r="E25" s="17"/>
      <c r="F25" s="13">
        <v>1023000</v>
      </c>
      <c r="G25" s="16"/>
      <c r="H25" t="s">
        <v>118</v>
      </c>
      <c r="I25" s="16">
        <f>F23+F25</f>
        <v>12549000</v>
      </c>
    </row>
    <row r="26" spans="1:9" x14ac:dyDescent="0.25">
      <c r="A26" s="18">
        <v>7811121</v>
      </c>
      <c r="B26" s="19" t="s">
        <v>13</v>
      </c>
      <c r="C26" s="13"/>
      <c r="D26" s="20"/>
      <c r="E26" s="17"/>
      <c r="F26" s="13">
        <v>20697000</v>
      </c>
      <c r="G26" s="16"/>
      <c r="H26" t="s">
        <v>119</v>
      </c>
      <c r="I26" s="16">
        <f>F26+F29+F30</f>
        <v>42387027</v>
      </c>
    </row>
    <row r="27" spans="1:9" x14ac:dyDescent="0.25">
      <c r="A27" s="18"/>
      <c r="B27" s="21" t="s">
        <v>14</v>
      </c>
      <c r="C27" s="22"/>
      <c r="D27" s="7"/>
      <c r="E27" s="23"/>
      <c r="F27" s="13">
        <f>SUM(F23:F26)</f>
        <v>33246000</v>
      </c>
      <c r="G27" s="16"/>
      <c r="H27" t="s">
        <v>120</v>
      </c>
      <c r="I27" s="16">
        <f>F32</f>
        <v>146375</v>
      </c>
    </row>
    <row r="28" spans="1:9" x14ac:dyDescent="0.25">
      <c r="A28" s="24"/>
      <c r="B28" s="150"/>
      <c r="C28" s="150"/>
      <c r="D28" s="151"/>
      <c r="E28" s="17"/>
      <c r="F28" s="13"/>
      <c r="G28" s="16"/>
      <c r="H28" t="s">
        <v>121</v>
      </c>
      <c r="I28" s="16">
        <f>F33</f>
        <v>1236228</v>
      </c>
    </row>
    <row r="29" spans="1:9" x14ac:dyDescent="0.25">
      <c r="A29" s="18">
        <v>7811126</v>
      </c>
      <c r="B29" s="19" t="s">
        <v>15</v>
      </c>
      <c r="C29" s="13"/>
      <c r="D29" s="20"/>
      <c r="E29" s="17"/>
      <c r="F29" s="13">
        <v>18819529</v>
      </c>
      <c r="G29" s="16"/>
      <c r="I29" s="120">
        <f>SUM(I25:I28)</f>
        <v>56318630</v>
      </c>
    </row>
    <row r="30" spans="1:9" x14ac:dyDescent="0.25">
      <c r="A30" s="18">
        <v>7811126</v>
      </c>
      <c r="B30" s="19" t="s">
        <v>16</v>
      </c>
      <c r="C30" s="13"/>
      <c r="D30" s="20"/>
      <c r="E30" s="17"/>
      <c r="F30" s="13">
        <v>2870498</v>
      </c>
      <c r="G30" s="16"/>
    </row>
    <row r="31" spans="1:9" x14ac:dyDescent="0.25">
      <c r="A31" s="18"/>
      <c r="B31" s="21" t="s">
        <v>17</v>
      </c>
      <c r="C31" s="22"/>
      <c r="D31" s="7"/>
      <c r="E31" s="25"/>
      <c r="F31" s="26">
        <f>SUM(F29:F30)</f>
        <v>21690027</v>
      </c>
      <c r="G31" s="16"/>
    </row>
    <row r="32" spans="1:9" x14ac:dyDescent="0.25">
      <c r="A32" s="152" t="s">
        <v>113</v>
      </c>
      <c r="B32" s="153"/>
      <c r="C32" s="22"/>
      <c r="D32" s="7"/>
      <c r="E32" s="25"/>
      <c r="F32" s="26">
        <v>146375</v>
      </c>
      <c r="G32" s="16"/>
    </row>
    <row r="33" spans="1:7" x14ac:dyDescent="0.25">
      <c r="A33" s="152" t="s">
        <v>114</v>
      </c>
      <c r="B33" s="154"/>
      <c r="C33" s="22"/>
      <c r="D33" s="7"/>
      <c r="E33" s="25"/>
      <c r="F33" s="26">
        <v>1236228</v>
      </c>
      <c r="G33" s="16"/>
    </row>
    <row r="34" spans="1:7" x14ac:dyDescent="0.25">
      <c r="A34" s="18"/>
      <c r="B34" s="27"/>
      <c r="C34" s="22"/>
      <c r="D34" s="7"/>
      <c r="E34" s="25"/>
      <c r="F34" s="26">
        <v>0</v>
      </c>
      <c r="G34" s="16"/>
    </row>
    <row r="35" spans="1:7" x14ac:dyDescent="0.25">
      <c r="A35" s="18">
        <v>7811</v>
      </c>
      <c r="B35" s="28" t="s">
        <v>18</v>
      </c>
      <c r="C35" s="22"/>
      <c r="D35" s="29"/>
      <c r="E35" s="30"/>
      <c r="F35" s="31">
        <f>F27+F31+F32+F33+F34</f>
        <v>56318630</v>
      </c>
      <c r="G35" s="16"/>
    </row>
    <row r="36" spans="1:7" x14ac:dyDescent="0.25">
      <c r="A36" s="1"/>
      <c r="B36" s="141"/>
      <c r="C36" s="141"/>
      <c r="D36" s="142"/>
      <c r="E36" s="30"/>
      <c r="F36" s="13"/>
      <c r="G36" s="16"/>
    </row>
    <row r="37" spans="1:7" x14ac:dyDescent="0.25">
      <c r="A37" s="18">
        <v>7711111</v>
      </c>
      <c r="B37" s="32" t="s">
        <v>19</v>
      </c>
      <c r="C37" s="13"/>
      <c r="D37" s="33"/>
      <c r="E37" s="13"/>
      <c r="F37" s="13">
        <v>0</v>
      </c>
      <c r="G37" s="16"/>
    </row>
    <row r="38" spans="1:7" x14ac:dyDescent="0.25">
      <c r="A38" s="18"/>
      <c r="B38" s="28" t="s">
        <v>20</v>
      </c>
      <c r="C38" s="22"/>
      <c r="D38" s="34"/>
      <c r="E38" s="22"/>
      <c r="F38" s="13">
        <v>0</v>
      </c>
      <c r="G38" s="16"/>
    </row>
    <row r="39" spans="1:7" x14ac:dyDescent="0.25">
      <c r="A39" s="18"/>
      <c r="B39" s="28" t="s">
        <v>21</v>
      </c>
      <c r="C39" s="22"/>
      <c r="D39" s="34"/>
      <c r="E39" s="22"/>
      <c r="F39" s="35">
        <f>F27+F31+F32+F33+F34+F38</f>
        <v>56318630</v>
      </c>
      <c r="G39" s="16"/>
    </row>
    <row r="40" spans="1:7" x14ac:dyDescent="0.25">
      <c r="A40" s="24"/>
      <c r="B40" s="36"/>
      <c r="C40" s="36"/>
      <c r="D40" s="36"/>
      <c r="E40" s="22"/>
      <c r="F40" s="13"/>
      <c r="G40" s="16"/>
    </row>
    <row r="41" spans="1:7" x14ac:dyDescent="0.25">
      <c r="A41" s="1"/>
      <c r="B41" s="37" t="s">
        <v>22</v>
      </c>
      <c r="C41" s="37"/>
      <c r="D41" s="37"/>
      <c r="E41" s="12"/>
      <c r="F41" s="13"/>
      <c r="G41" s="16"/>
    </row>
    <row r="42" spans="1:7" x14ac:dyDescent="0.25">
      <c r="A42" s="1"/>
      <c r="B42" s="2"/>
      <c r="C42" s="2"/>
      <c r="D42" s="2"/>
      <c r="E42" s="12"/>
      <c r="F42" s="13"/>
      <c r="G42" s="16"/>
    </row>
    <row r="43" spans="1:7" x14ac:dyDescent="0.25">
      <c r="A43" s="18">
        <v>7423731</v>
      </c>
      <c r="B43" s="19" t="s">
        <v>23</v>
      </c>
      <c r="C43" s="13"/>
      <c r="D43" s="20"/>
      <c r="E43" s="12"/>
      <c r="F43" s="13">
        <v>1250000</v>
      </c>
      <c r="G43" s="16"/>
    </row>
    <row r="44" spans="1:7" x14ac:dyDescent="0.25">
      <c r="A44" s="18">
        <v>7423733</v>
      </c>
      <c r="B44" s="19" t="s">
        <v>24</v>
      </c>
      <c r="C44" s="13"/>
      <c r="D44" s="20"/>
      <c r="E44" s="12"/>
      <c r="F44" s="13">
        <v>1000000</v>
      </c>
      <c r="G44" s="16"/>
    </row>
    <row r="45" spans="1:7" x14ac:dyDescent="0.25">
      <c r="A45" s="18">
        <v>7423734</v>
      </c>
      <c r="B45" s="38" t="s">
        <v>25</v>
      </c>
      <c r="C45" s="13"/>
      <c r="D45" s="20"/>
      <c r="E45" s="12"/>
      <c r="F45" s="13">
        <v>26100000</v>
      </c>
      <c r="G45" s="16"/>
    </row>
    <row r="46" spans="1:7" x14ac:dyDescent="0.25">
      <c r="A46" s="18">
        <v>7423735</v>
      </c>
      <c r="B46" s="19" t="s">
        <v>26</v>
      </c>
      <c r="C46" s="13"/>
      <c r="D46" s="20"/>
      <c r="E46" s="12"/>
      <c r="F46" s="13"/>
      <c r="G46" s="16"/>
    </row>
    <row r="47" spans="1:7" x14ac:dyDescent="0.25">
      <c r="A47" s="18">
        <v>7423737</v>
      </c>
      <c r="B47" s="38" t="s">
        <v>27</v>
      </c>
      <c r="C47" s="39"/>
      <c r="D47" s="40"/>
      <c r="E47" s="12"/>
      <c r="F47" s="13">
        <v>6300000</v>
      </c>
      <c r="G47" s="16"/>
    </row>
    <row r="48" spans="1:7" x14ac:dyDescent="0.25">
      <c r="A48" s="41">
        <v>7423</v>
      </c>
      <c r="B48" s="42" t="s">
        <v>28</v>
      </c>
      <c r="C48" s="23"/>
      <c r="D48" s="43"/>
      <c r="E48" s="23"/>
      <c r="F48" s="35">
        <f>F43+F44+F45+F46+F47</f>
        <v>34650000</v>
      </c>
      <c r="G48" s="16"/>
    </row>
    <row r="49" spans="1:7" x14ac:dyDescent="0.25">
      <c r="A49" s="159"/>
      <c r="B49" s="160"/>
      <c r="C49" s="160"/>
      <c r="D49" s="161"/>
      <c r="E49" s="23"/>
      <c r="F49" s="13"/>
      <c r="G49" s="16"/>
    </row>
    <row r="50" spans="1:7" ht="25.5" x14ac:dyDescent="0.25">
      <c r="A50" s="41">
        <v>7441610</v>
      </c>
      <c r="B50" s="124" t="s">
        <v>124</v>
      </c>
      <c r="C50" s="160"/>
      <c r="D50" s="161"/>
      <c r="E50" s="23"/>
      <c r="F50" s="35">
        <v>731354.4</v>
      </c>
      <c r="G50" s="16"/>
    </row>
    <row r="51" spans="1:7" x14ac:dyDescent="0.25">
      <c r="A51" s="44"/>
      <c r="B51" s="45"/>
      <c r="C51" s="162"/>
      <c r="D51" s="163"/>
      <c r="E51" s="17"/>
      <c r="F51" s="13"/>
      <c r="G51" s="16"/>
    </row>
    <row r="52" spans="1:7" x14ac:dyDescent="0.25">
      <c r="A52" s="44">
        <v>7451610</v>
      </c>
      <c r="B52" s="45" t="s">
        <v>29</v>
      </c>
      <c r="C52" s="17"/>
      <c r="D52" s="46"/>
      <c r="E52" s="17"/>
      <c r="F52" s="13"/>
      <c r="G52" s="16"/>
    </row>
    <row r="53" spans="1:7" x14ac:dyDescent="0.25">
      <c r="A53" s="44"/>
      <c r="B53" s="45"/>
      <c r="C53" s="162"/>
      <c r="D53" s="163"/>
      <c r="E53" s="17"/>
      <c r="F53" s="13"/>
      <c r="G53" s="16"/>
    </row>
    <row r="54" spans="1:7" x14ac:dyDescent="0.25">
      <c r="A54" s="44"/>
      <c r="B54" s="45"/>
      <c r="C54" s="162"/>
      <c r="D54" s="163"/>
      <c r="E54" s="17"/>
      <c r="F54" s="13"/>
      <c r="G54" s="16"/>
    </row>
    <row r="55" spans="1:7" x14ac:dyDescent="0.25">
      <c r="A55" s="44">
        <v>7414000</v>
      </c>
      <c r="B55" s="45" t="s">
        <v>30</v>
      </c>
      <c r="C55" s="47"/>
      <c r="D55" s="46"/>
      <c r="E55" s="17"/>
      <c r="F55" s="13"/>
      <c r="G55" s="16"/>
    </row>
    <row r="56" spans="1:7" x14ac:dyDescent="0.25">
      <c r="A56" s="44" t="s">
        <v>31</v>
      </c>
      <c r="B56" s="48"/>
      <c r="C56" s="160"/>
      <c r="D56" s="161"/>
      <c r="E56" s="49"/>
      <c r="F56" s="35">
        <f>F48+F50+F52</f>
        <v>35381354.399999999</v>
      </c>
      <c r="G56" s="16"/>
    </row>
    <row r="57" spans="1:7" x14ac:dyDescent="0.25">
      <c r="A57" s="50"/>
      <c r="B57" s="51"/>
      <c r="C57" s="51"/>
      <c r="D57" s="51"/>
      <c r="E57" s="52"/>
      <c r="F57" s="53"/>
    </row>
    <row r="58" spans="1:7" x14ac:dyDescent="0.25">
      <c r="A58" s="1"/>
      <c r="B58" s="2"/>
      <c r="C58" s="2"/>
      <c r="D58" s="2"/>
      <c r="E58" s="54"/>
      <c r="F58" s="53"/>
    </row>
    <row r="59" spans="1:7" x14ac:dyDescent="0.25">
      <c r="A59" s="1"/>
      <c r="B59" s="37" t="s">
        <v>32</v>
      </c>
      <c r="C59" s="37"/>
      <c r="D59" s="37"/>
      <c r="E59" s="54"/>
      <c r="F59" s="2"/>
    </row>
    <row r="60" spans="1:7" ht="25.5" x14ac:dyDescent="0.25">
      <c r="A60" s="1"/>
      <c r="B60" s="2"/>
      <c r="C60" s="2"/>
      <c r="D60" s="2"/>
      <c r="E60" s="54"/>
      <c r="F60" s="55" t="s">
        <v>112</v>
      </c>
    </row>
    <row r="61" spans="1:7" ht="45" x14ac:dyDescent="0.25">
      <c r="A61" s="18">
        <v>7911111</v>
      </c>
      <c r="B61" s="56" t="s">
        <v>33</v>
      </c>
      <c r="C61" s="14"/>
      <c r="D61" s="57"/>
      <c r="E61" s="13"/>
      <c r="F61" s="12">
        <v>1500000</v>
      </c>
    </row>
    <row r="62" spans="1:7" ht="25.5" x14ac:dyDescent="0.25">
      <c r="A62" s="18">
        <v>7911112</v>
      </c>
      <c r="B62" s="58" t="s">
        <v>34</v>
      </c>
      <c r="C62" s="59"/>
      <c r="D62" s="60"/>
      <c r="E62" s="13"/>
      <c r="F62" s="12">
        <v>500000</v>
      </c>
    </row>
    <row r="63" spans="1:7" x14ac:dyDescent="0.25">
      <c r="A63" s="18">
        <v>7911113</v>
      </c>
      <c r="B63" s="58" t="s">
        <v>35</v>
      </c>
      <c r="C63" s="59"/>
      <c r="D63" s="61"/>
      <c r="E63" s="13"/>
      <c r="F63" s="12">
        <v>856000</v>
      </c>
    </row>
    <row r="64" spans="1:7" x14ac:dyDescent="0.25">
      <c r="A64" s="18">
        <v>7911114</v>
      </c>
      <c r="B64" s="62" t="s">
        <v>36</v>
      </c>
      <c r="C64" s="39"/>
      <c r="D64" s="63"/>
      <c r="E64" s="13"/>
      <c r="F64" s="12">
        <v>0</v>
      </c>
    </row>
    <row r="65" spans="1:16" x14ac:dyDescent="0.25">
      <c r="A65" s="18"/>
      <c r="B65" s="64" t="s">
        <v>37</v>
      </c>
      <c r="C65" s="26"/>
      <c r="D65" s="65"/>
      <c r="E65" s="23"/>
      <c r="F65" s="66">
        <f>F61+F62+F63+F64</f>
        <v>2856000</v>
      </c>
    </row>
    <row r="66" spans="1:16" x14ac:dyDescent="0.25">
      <c r="A66" s="155"/>
      <c r="B66" s="155"/>
      <c r="C66" s="155"/>
      <c r="D66" s="155"/>
      <c r="E66" s="67"/>
      <c r="F66" s="12"/>
    </row>
    <row r="67" spans="1:16" x14ac:dyDescent="0.25">
      <c r="A67" s="1"/>
      <c r="B67" s="68" t="s">
        <v>38</v>
      </c>
      <c r="C67" s="22"/>
      <c r="D67" s="65"/>
      <c r="E67" s="23"/>
      <c r="F67" s="66">
        <f>F39+F48+F50+F52+F65</f>
        <v>94555984.400000006</v>
      </c>
    </row>
    <row r="68" spans="1:16" x14ac:dyDescent="0.25">
      <c r="A68" s="1"/>
      <c r="B68" s="2"/>
      <c r="C68" s="2"/>
      <c r="D68" s="2"/>
      <c r="E68" s="67" t="s">
        <v>39</v>
      </c>
      <c r="F68" s="12"/>
    </row>
    <row r="69" spans="1:16" x14ac:dyDescent="0.25">
      <c r="A69" s="1"/>
      <c r="B69" s="2"/>
      <c r="C69" s="69"/>
      <c r="D69" s="2"/>
      <c r="E69" s="23"/>
      <c r="F69" s="66">
        <f>F67</f>
        <v>94555984.400000006</v>
      </c>
      <c r="G69" s="16"/>
      <c r="H69" s="16"/>
      <c r="I69" s="16"/>
    </row>
    <row r="70" spans="1:16" x14ac:dyDescent="0.25">
      <c r="A70" s="112"/>
      <c r="B70" s="2"/>
      <c r="C70" s="69"/>
      <c r="D70" s="2"/>
      <c r="E70" s="113"/>
      <c r="F70" s="114"/>
      <c r="G70" s="16"/>
      <c r="H70" s="16"/>
      <c r="I70" s="16"/>
    </row>
    <row r="71" spans="1:16" x14ac:dyDescent="0.25">
      <c r="A71" s="112"/>
      <c r="B71" s="2"/>
      <c r="C71" s="69"/>
      <c r="D71" s="2"/>
      <c r="E71" s="113"/>
      <c r="F71" s="114"/>
      <c r="G71" s="16"/>
      <c r="H71" s="16"/>
      <c r="I71" s="16"/>
    </row>
    <row r="72" spans="1:16" x14ac:dyDescent="0.25">
      <c r="A72" s="112"/>
      <c r="B72" s="2"/>
      <c r="C72" s="69"/>
      <c r="D72" s="2"/>
      <c r="E72" s="113"/>
      <c r="F72" s="114"/>
      <c r="G72" s="16"/>
      <c r="H72" s="16"/>
      <c r="I72" s="16"/>
    </row>
    <row r="73" spans="1:16" x14ac:dyDescent="0.25">
      <c r="E73" s="70"/>
    </row>
    <row r="74" spans="1:16" x14ac:dyDescent="0.25">
      <c r="E74" s="70"/>
    </row>
    <row r="75" spans="1:16" x14ac:dyDescent="0.25">
      <c r="A75" s="1"/>
      <c r="B75" s="156" t="s">
        <v>40</v>
      </c>
      <c r="C75" s="156"/>
      <c r="D75" s="156"/>
      <c r="E75" s="156"/>
      <c r="F75" s="71"/>
      <c r="G75" s="2"/>
      <c r="H75" s="2"/>
      <c r="I75" s="2"/>
      <c r="J75" s="72"/>
      <c r="K75" s="2"/>
      <c r="L75" s="73"/>
      <c r="M75" s="53"/>
      <c r="N75" s="2"/>
      <c r="O75" s="2"/>
      <c r="P75" s="2"/>
    </row>
    <row r="76" spans="1:16" x14ac:dyDescent="0.25">
      <c r="A76" s="1"/>
      <c r="B76" s="3" t="s">
        <v>41</v>
      </c>
      <c r="C76" s="3"/>
      <c r="D76" s="3"/>
      <c r="E76" s="71"/>
      <c r="F76" s="71"/>
      <c r="G76" s="2"/>
      <c r="H76" s="2"/>
      <c r="I76" s="2"/>
      <c r="J76" s="74"/>
      <c r="K76" s="2"/>
      <c r="L76" s="73"/>
      <c r="M76" s="53"/>
      <c r="N76" s="2"/>
      <c r="O76" s="2"/>
      <c r="P76" s="2"/>
    </row>
    <row r="77" spans="1:16" x14ac:dyDescent="0.25">
      <c r="A77" s="1"/>
      <c r="B77" s="2"/>
      <c r="C77" s="2"/>
      <c r="D77" s="2"/>
      <c r="E77" s="2"/>
      <c r="F77" s="2"/>
      <c r="G77" s="2"/>
      <c r="H77" s="2"/>
      <c r="I77" s="2"/>
      <c r="J77" s="75"/>
      <c r="K77" s="2"/>
      <c r="L77" s="73"/>
      <c r="M77" s="53"/>
      <c r="N77" s="2"/>
      <c r="O77" s="2"/>
      <c r="P77" s="2"/>
    </row>
    <row r="78" spans="1:16" ht="45" x14ac:dyDescent="0.25">
      <c r="A78" s="76" t="s">
        <v>9</v>
      </c>
      <c r="B78" s="18" t="s">
        <v>42</v>
      </c>
      <c r="C78" s="102" t="s">
        <v>115</v>
      </c>
      <c r="D78" s="77" t="s">
        <v>43</v>
      </c>
      <c r="E78" s="55" t="s">
        <v>44</v>
      </c>
      <c r="F78" s="78" t="s">
        <v>45</v>
      </c>
      <c r="G78" s="55" t="s">
        <v>46</v>
      </c>
      <c r="H78" s="55" t="s">
        <v>106</v>
      </c>
    </row>
    <row r="79" spans="1:16" x14ac:dyDescent="0.25">
      <c r="A79" s="4"/>
      <c r="B79" s="79" t="s">
        <v>116</v>
      </c>
      <c r="C79" s="103">
        <f>F69</f>
        <v>94555984.400000006</v>
      </c>
      <c r="D79" s="13">
        <f>F65</f>
        <v>2856000</v>
      </c>
      <c r="E79" s="12">
        <f>F35</f>
        <v>56318630</v>
      </c>
      <c r="F79" s="12">
        <f>F50</f>
        <v>731354.4</v>
      </c>
      <c r="G79" s="12">
        <f>F48</f>
        <v>34650000</v>
      </c>
      <c r="H79" s="12">
        <f>D79+E79+F79+G79</f>
        <v>94555984.400000006</v>
      </c>
    </row>
    <row r="80" spans="1:16" x14ac:dyDescent="0.25">
      <c r="A80" s="18">
        <v>1</v>
      </c>
      <c r="B80" s="18">
        <v>2</v>
      </c>
      <c r="C80" s="104">
        <v>6</v>
      </c>
      <c r="D80" s="80">
        <v>7</v>
      </c>
      <c r="E80" s="81">
        <v>8</v>
      </c>
      <c r="F80" s="81">
        <v>9</v>
      </c>
      <c r="G80" s="81">
        <v>10</v>
      </c>
      <c r="H80" s="81"/>
    </row>
    <row r="81" spans="1:10" x14ac:dyDescent="0.25">
      <c r="A81" s="18"/>
      <c r="B81" s="18"/>
      <c r="C81" s="105"/>
      <c r="D81" s="13"/>
      <c r="E81" s="12"/>
      <c r="F81" s="12"/>
      <c r="G81" s="12"/>
      <c r="H81" s="12"/>
    </row>
    <row r="82" spans="1:10" x14ac:dyDescent="0.25">
      <c r="A82" s="82">
        <v>4111</v>
      </c>
      <c r="B82" s="32" t="s">
        <v>47</v>
      </c>
      <c r="C82" s="103">
        <v>34068216</v>
      </c>
      <c r="D82" s="13">
        <v>450000</v>
      </c>
      <c r="E82" s="12">
        <v>22467351</v>
      </c>
      <c r="F82" s="12"/>
      <c r="G82" s="12">
        <v>11150865</v>
      </c>
      <c r="H82" s="12">
        <f>D82+E82+F82+G82</f>
        <v>34068216</v>
      </c>
      <c r="J82" s="16"/>
    </row>
    <row r="83" spans="1:10" x14ac:dyDescent="0.25">
      <c r="A83" s="82">
        <v>4121</v>
      </c>
      <c r="B83" s="32" t="s">
        <v>48</v>
      </c>
      <c r="C83" s="103">
        <v>4075077</v>
      </c>
      <c r="D83" s="13">
        <v>54000</v>
      </c>
      <c r="E83" s="12">
        <v>2687321</v>
      </c>
      <c r="F83" s="12"/>
      <c r="G83" s="12">
        <v>1333756</v>
      </c>
      <c r="H83" s="12">
        <f t="shared" ref="H83:H136" si="0">D83+E83+F83+G83</f>
        <v>4075077</v>
      </c>
      <c r="J83" s="16"/>
    </row>
    <row r="84" spans="1:10" x14ac:dyDescent="0.25">
      <c r="A84" s="82">
        <v>4122</v>
      </c>
      <c r="B84" s="32" t="s">
        <v>49</v>
      </c>
      <c r="C84" s="103">
        <v>1748900</v>
      </c>
      <c r="D84" s="13">
        <v>23175</v>
      </c>
      <c r="E84" s="12">
        <v>1153317</v>
      </c>
      <c r="F84" s="12"/>
      <c r="G84" s="12">
        <v>572408</v>
      </c>
      <c r="H84" s="12">
        <f>D84+E84+F84+G84</f>
        <v>1748900</v>
      </c>
      <c r="J84" s="16"/>
    </row>
    <row r="85" spans="1:10" x14ac:dyDescent="0.25">
      <c r="A85" s="82">
        <v>4123</v>
      </c>
      <c r="B85" s="32" t="s">
        <v>50</v>
      </c>
      <c r="C85" s="103">
        <v>0</v>
      </c>
      <c r="D85" s="13"/>
      <c r="E85" s="12"/>
      <c r="F85" s="12"/>
      <c r="G85" s="12"/>
      <c r="H85" s="12">
        <f t="shared" si="0"/>
        <v>0</v>
      </c>
      <c r="J85" s="16"/>
    </row>
    <row r="86" spans="1:10" x14ac:dyDescent="0.25">
      <c r="A86" s="82">
        <v>4131</v>
      </c>
      <c r="B86" s="32" t="s">
        <v>51</v>
      </c>
      <c r="C86" s="103">
        <v>270000</v>
      </c>
      <c r="D86" s="13"/>
      <c r="E86" s="12">
        <v>170000</v>
      </c>
      <c r="F86" s="12"/>
      <c r="G86" s="12">
        <v>100000</v>
      </c>
      <c r="H86" s="12">
        <f t="shared" si="0"/>
        <v>270000</v>
      </c>
      <c r="J86" s="16"/>
    </row>
    <row r="87" spans="1:10" x14ac:dyDescent="0.25">
      <c r="A87" s="82">
        <v>4141</v>
      </c>
      <c r="B87" s="32" t="s">
        <v>52</v>
      </c>
      <c r="C87" s="103">
        <v>285000</v>
      </c>
      <c r="D87" s="13"/>
      <c r="E87" s="12"/>
      <c r="F87" s="12"/>
      <c r="G87" s="12">
        <v>285000</v>
      </c>
      <c r="H87" s="12">
        <f t="shared" si="0"/>
        <v>285000</v>
      </c>
      <c r="J87" s="16"/>
    </row>
    <row r="88" spans="1:10" x14ac:dyDescent="0.25">
      <c r="A88" s="82">
        <v>4143</v>
      </c>
      <c r="B88" s="32" t="s">
        <v>53</v>
      </c>
      <c r="C88" s="103">
        <v>823000</v>
      </c>
      <c r="D88" s="13"/>
      <c r="E88" s="12"/>
      <c r="F88" s="12"/>
      <c r="G88" s="12">
        <v>823000</v>
      </c>
      <c r="H88" s="12">
        <f t="shared" si="0"/>
        <v>823000</v>
      </c>
      <c r="J88" s="16"/>
    </row>
    <row r="89" spans="1:10" x14ac:dyDescent="0.25">
      <c r="A89" s="82">
        <v>4144</v>
      </c>
      <c r="B89" s="32" t="s">
        <v>54</v>
      </c>
      <c r="C89" s="103">
        <v>100000</v>
      </c>
      <c r="D89" s="13"/>
      <c r="E89" s="12"/>
      <c r="F89" s="12"/>
      <c r="G89" s="12">
        <v>100000</v>
      </c>
      <c r="H89" s="12">
        <f t="shared" si="0"/>
        <v>100000</v>
      </c>
      <c r="J89" s="16"/>
    </row>
    <row r="90" spans="1:10" x14ac:dyDescent="0.25">
      <c r="A90" s="82">
        <v>4151</v>
      </c>
      <c r="B90" s="32" t="s">
        <v>55</v>
      </c>
      <c r="C90" s="103">
        <v>1085000</v>
      </c>
      <c r="D90" s="13"/>
      <c r="E90" s="12">
        <v>435000</v>
      </c>
      <c r="F90" s="12"/>
      <c r="G90" s="12">
        <v>650000</v>
      </c>
      <c r="H90" s="12">
        <f t="shared" si="0"/>
        <v>1085000</v>
      </c>
      <c r="J90" s="16"/>
    </row>
    <row r="91" spans="1:10" x14ac:dyDescent="0.25">
      <c r="A91" s="82">
        <v>4161</v>
      </c>
      <c r="B91" s="32" t="s">
        <v>56</v>
      </c>
      <c r="C91" s="103">
        <v>600000</v>
      </c>
      <c r="D91" s="13"/>
      <c r="E91" s="12">
        <v>480000</v>
      </c>
      <c r="F91" s="12"/>
      <c r="G91" s="12">
        <v>120000</v>
      </c>
      <c r="H91" s="12">
        <f t="shared" si="0"/>
        <v>600000</v>
      </c>
      <c r="J91" s="16"/>
    </row>
    <row r="92" spans="1:10" x14ac:dyDescent="0.25">
      <c r="A92" s="82">
        <v>4211</v>
      </c>
      <c r="B92" s="32" t="s">
        <v>57</v>
      </c>
      <c r="C92" s="103">
        <v>200000</v>
      </c>
      <c r="D92" s="13">
        <v>10000</v>
      </c>
      <c r="E92" s="12">
        <v>110000</v>
      </c>
      <c r="F92" s="12"/>
      <c r="G92" s="12">
        <v>80000</v>
      </c>
      <c r="H92" s="12">
        <f t="shared" si="0"/>
        <v>200000</v>
      </c>
      <c r="J92" s="16"/>
    </row>
    <row r="93" spans="1:10" x14ac:dyDescent="0.25">
      <c r="A93" s="82">
        <v>4212</v>
      </c>
      <c r="B93" s="32" t="s">
        <v>58</v>
      </c>
      <c r="C93" s="103">
        <v>2769131.69</v>
      </c>
      <c r="D93" s="13"/>
      <c r="E93" s="12">
        <v>1404924</v>
      </c>
      <c r="F93" s="12"/>
      <c r="G93" s="12">
        <v>1364207.69</v>
      </c>
      <c r="H93" s="12">
        <f t="shared" si="0"/>
        <v>2769131.69</v>
      </c>
      <c r="J93" s="16"/>
    </row>
    <row r="94" spans="1:10" x14ac:dyDescent="0.25">
      <c r="A94" s="82">
        <v>4213</v>
      </c>
      <c r="B94" s="32" t="s">
        <v>59</v>
      </c>
      <c r="C94" s="103">
        <v>750000</v>
      </c>
      <c r="D94" s="13">
        <v>50000</v>
      </c>
      <c r="E94" s="12">
        <v>250000</v>
      </c>
      <c r="F94" s="12"/>
      <c r="G94" s="12">
        <v>450000</v>
      </c>
      <c r="H94" s="12">
        <f t="shared" si="0"/>
        <v>750000</v>
      </c>
      <c r="J94" s="16"/>
    </row>
    <row r="95" spans="1:10" x14ac:dyDescent="0.25">
      <c r="A95" s="82">
        <v>4214</v>
      </c>
      <c r="B95" s="32" t="s">
        <v>60</v>
      </c>
      <c r="C95" s="103">
        <v>1000000</v>
      </c>
      <c r="D95" s="13">
        <v>400000</v>
      </c>
      <c r="E95" s="12">
        <v>400000</v>
      </c>
      <c r="F95" s="12"/>
      <c r="G95" s="12">
        <v>200000</v>
      </c>
      <c r="H95" s="12">
        <f t="shared" si="0"/>
        <v>1000000</v>
      </c>
      <c r="J95" s="16"/>
    </row>
    <row r="96" spans="1:10" x14ac:dyDescent="0.25">
      <c r="A96" s="82">
        <v>4215</v>
      </c>
      <c r="B96" s="32" t="s">
        <v>61</v>
      </c>
      <c r="C96" s="103">
        <v>250000</v>
      </c>
      <c r="D96" s="13"/>
      <c r="E96" s="12">
        <v>170000</v>
      </c>
      <c r="F96" s="12"/>
      <c r="G96" s="12">
        <v>80000</v>
      </c>
      <c r="H96" s="12">
        <f t="shared" si="0"/>
        <v>250000</v>
      </c>
      <c r="J96" s="16"/>
    </row>
    <row r="97" spans="1:10" x14ac:dyDescent="0.25">
      <c r="A97" s="82">
        <v>4221</v>
      </c>
      <c r="B97" s="32" t="s">
        <v>62</v>
      </c>
      <c r="C97" s="103">
        <v>650000</v>
      </c>
      <c r="D97" s="13">
        <v>160000</v>
      </c>
      <c r="E97" s="12"/>
      <c r="F97" s="12"/>
      <c r="G97" s="12">
        <v>490000</v>
      </c>
      <c r="H97" s="12">
        <f t="shared" si="0"/>
        <v>650000</v>
      </c>
      <c r="J97" s="16"/>
    </row>
    <row r="98" spans="1:10" x14ac:dyDescent="0.25">
      <c r="A98" s="82">
        <v>4222</v>
      </c>
      <c r="B98" s="32" t="s">
        <v>63</v>
      </c>
      <c r="C98" s="103">
        <v>510000</v>
      </c>
      <c r="D98" s="13">
        <v>70000</v>
      </c>
      <c r="E98" s="12"/>
      <c r="F98" s="12"/>
      <c r="G98" s="12">
        <v>440000</v>
      </c>
      <c r="H98" s="12">
        <f t="shared" si="0"/>
        <v>510000</v>
      </c>
      <c r="J98" s="16"/>
    </row>
    <row r="99" spans="1:10" x14ac:dyDescent="0.25">
      <c r="A99" s="82">
        <v>4223</v>
      </c>
      <c r="B99" s="32" t="s">
        <v>64</v>
      </c>
      <c r="C99" s="103">
        <v>1061241</v>
      </c>
      <c r="D99" s="13">
        <v>200000</v>
      </c>
      <c r="E99" s="12">
        <v>211241</v>
      </c>
      <c r="F99" s="12"/>
      <c r="G99" s="12">
        <v>650000</v>
      </c>
      <c r="H99" s="12">
        <f t="shared" si="0"/>
        <v>1061241</v>
      </c>
      <c r="J99" s="16"/>
    </row>
    <row r="100" spans="1:10" x14ac:dyDescent="0.25">
      <c r="A100" s="82">
        <v>4231</v>
      </c>
      <c r="B100" s="32" t="s">
        <v>65</v>
      </c>
      <c r="C100" s="103">
        <v>3156000</v>
      </c>
      <c r="D100" s="13">
        <v>356000</v>
      </c>
      <c r="E100" s="12"/>
      <c r="F100" s="12"/>
      <c r="G100" s="12">
        <v>2800000</v>
      </c>
      <c r="H100" s="12">
        <f t="shared" si="0"/>
        <v>3156000</v>
      </c>
      <c r="J100" s="16"/>
    </row>
    <row r="101" spans="1:10" x14ac:dyDescent="0.25">
      <c r="A101" s="82">
        <v>4232</v>
      </c>
      <c r="B101" s="32" t="s">
        <v>66</v>
      </c>
      <c r="C101" s="103">
        <v>1030000</v>
      </c>
      <c r="D101" s="13">
        <v>200000</v>
      </c>
      <c r="E101" s="12">
        <v>200000</v>
      </c>
      <c r="F101" s="12"/>
      <c r="G101" s="12">
        <v>630000</v>
      </c>
      <c r="H101" s="12">
        <f t="shared" si="0"/>
        <v>1030000</v>
      </c>
      <c r="J101" s="16"/>
    </row>
    <row r="102" spans="1:10" x14ac:dyDescent="0.25">
      <c r="A102" s="82">
        <v>4233</v>
      </c>
      <c r="B102" s="32" t="s">
        <v>67</v>
      </c>
      <c r="C102" s="106">
        <v>500000</v>
      </c>
      <c r="D102" s="13"/>
      <c r="E102" s="12"/>
      <c r="F102" s="12"/>
      <c r="G102" s="12">
        <v>500000</v>
      </c>
      <c r="H102" s="12">
        <f t="shared" si="0"/>
        <v>500000</v>
      </c>
      <c r="J102" s="16"/>
    </row>
    <row r="103" spans="1:10" x14ac:dyDescent="0.25">
      <c r="A103" s="82">
        <v>4234</v>
      </c>
      <c r="B103" s="32" t="s">
        <v>68</v>
      </c>
      <c r="C103" s="103">
        <v>200000</v>
      </c>
      <c r="D103" s="13">
        <v>200000</v>
      </c>
      <c r="E103" s="12"/>
      <c r="F103" s="12"/>
      <c r="G103" s="12"/>
      <c r="H103" s="12">
        <f t="shared" si="0"/>
        <v>200000</v>
      </c>
      <c r="J103" s="16"/>
    </row>
    <row r="104" spans="1:10" x14ac:dyDescent="0.25">
      <c r="A104" s="82">
        <v>4235</v>
      </c>
      <c r="B104" s="32" t="s">
        <v>69</v>
      </c>
      <c r="C104" s="103">
        <v>2200000</v>
      </c>
      <c r="D104" s="13"/>
      <c r="E104" s="12"/>
      <c r="F104" s="12"/>
      <c r="G104" s="12">
        <v>2200000</v>
      </c>
      <c r="H104" s="12">
        <f t="shared" si="0"/>
        <v>2200000</v>
      </c>
      <c r="J104" s="16"/>
    </row>
    <row r="105" spans="1:10" x14ac:dyDescent="0.25">
      <c r="A105" s="82">
        <v>4236</v>
      </c>
      <c r="B105" s="83" t="s">
        <v>70</v>
      </c>
      <c r="C105" s="103">
        <v>0</v>
      </c>
      <c r="D105" s="13"/>
      <c r="E105" s="12"/>
      <c r="F105" s="12"/>
      <c r="G105" s="12">
        <v>0</v>
      </c>
      <c r="H105" s="12">
        <f t="shared" si="0"/>
        <v>0</v>
      </c>
      <c r="J105" s="16"/>
    </row>
    <row r="106" spans="1:10" x14ac:dyDescent="0.25">
      <c r="A106" s="82">
        <v>4237</v>
      </c>
      <c r="B106" s="32" t="s">
        <v>71</v>
      </c>
      <c r="C106" s="103">
        <v>420000</v>
      </c>
      <c r="D106" s="13"/>
      <c r="E106" s="12"/>
      <c r="F106" s="12"/>
      <c r="G106" s="12">
        <v>420000</v>
      </c>
      <c r="H106" s="12">
        <f t="shared" si="0"/>
        <v>420000</v>
      </c>
      <c r="J106" s="16"/>
    </row>
    <row r="107" spans="1:10" x14ac:dyDescent="0.25">
      <c r="A107" s="82">
        <v>4239</v>
      </c>
      <c r="B107" s="32" t="s">
        <v>72</v>
      </c>
      <c r="C107" s="103">
        <v>500000</v>
      </c>
      <c r="D107" s="13"/>
      <c r="E107" s="12"/>
      <c r="F107" s="12"/>
      <c r="G107" s="12">
        <v>500000</v>
      </c>
      <c r="H107" s="12">
        <f t="shared" si="0"/>
        <v>500000</v>
      </c>
      <c r="J107" s="16"/>
    </row>
    <row r="108" spans="1:10" x14ac:dyDescent="0.25">
      <c r="A108" s="82">
        <v>4243</v>
      </c>
      <c r="B108" s="32" t="s">
        <v>73</v>
      </c>
      <c r="C108" s="103">
        <v>1018645.6</v>
      </c>
      <c r="D108" s="13">
        <v>0</v>
      </c>
      <c r="E108" s="12">
        <v>200000</v>
      </c>
      <c r="F108" s="12"/>
      <c r="G108" s="12">
        <v>818645.6</v>
      </c>
      <c r="H108" s="12">
        <f t="shared" si="0"/>
        <v>1018645.6</v>
      </c>
      <c r="J108" s="16"/>
    </row>
    <row r="109" spans="1:10" x14ac:dyDescent="0.25">
      <c r="A109" s="82">
        <v>4249</v>
      </c>
      <c r="B109" s="32" t="s">
        <v>74</v>
      </c>
      <c r="C109" s="103">
        <v>0</v>
      </c>
      <c r="D109" s="13"/>
      <c r="E109" s="12"/>
      <c r="F109" s="12"/>
      <c r="G109" s="12">
        <v>0</v>
      </c>
      <c r="H109" s="12">
        <f t="shared" si="0"/>
        <v>0</v>
      </c>
      <c r="J109" s="16"/>
    </row>
    <row r="110" spans="1:10" x14ac:dyDescent="0.25">
      <c r="A110" s="107">
        <v>425111</v>
      </c>
      <c r="B110" s="108" t="s">
        <v>75</v>
      </c>
      <c r="C110" s="115">
        <v>0</v>
      </c>
      <c r="D110" s="115"/>
      <c r="E110" s="115"/>
      <c r="F110" s="115"/>
      <c r="G110" s="115"/>
      <c r="H110" s="115">
        <f t="shared" si="0"/>
        <v>0</v>
      </c>
      <c r="J110" s="16"/>
    </row>
    <row r="111" spans="1:10" x14ac:dyDescent="0.25">
      <c r="A111" s="107">
        <v>425112</v>
      </c>
      <c r="B111" s="108" t="s">
        <v>76</v>
      </c>
      <c r="C111" s="116">
        <v>0</v>
      </c>
      <c r="D111" s="115"/>
      <c r="E111" s="115"/>
      <c r="F111" s="115"/>
      <c r="G111" s="115"/>
      <c r="H111" s="115">
        <f t="shared" si="0"/>
        <v>0</v>
      </c>
      <c r="J111" s="16"/>
    </row>
    <row r="112" spans="1:10" x14ac:dyDescent="0.25">
      <c r="A112" s="107">
        <v>425116</v>
      </c>
      <c r="B112" s="109" t="s">
        <v>77</v>
      </c>
      <c r="C112" s="116">
        <v>0</v>
      </c>
      <c r="D112" s="115"/>
      <c r="E112" s="115"/>
      <c r="F112" s="115"/>
      <c r="G112" s="115">
        <v>0</v>
      </c>
      <c r="H112" s="115">
        <f t="shared" si="0"/>
        <v>0</v>
      </c>
      <c r="J112" s="16"/>
    </row>
    <row r="113" spans="1:10" x14ac:dyDescent="0.25">
      <c r="A113" s="117">
        <v>4251</v>
      </c>
      <c r="B113" s="118" t="s">
        <v>78</v>
      </c>
      <c r="C113" s="119">
        <v>2370607</v>
      </c>
      <c r="D113" s="119"/>
      <c r="E113" s="119"/>
      <c r="F113" s="119"/>
      <c r="G113" s="119">
        <v>2370607</v>
      </c>
      <c r="H113" s="119">
        <f t="shared" si="0"/>
        <v>2370607</v>
      </c>
      <c r="J113" s="16"/>
    </row>
    <row r="114" spans="1:10" x14ac:dyDescent="0.25">
      <c r="A114" s="82">
        <v>4252</v>
      </c>
      <c r="B114" s="32" t="s">
        <v>79</v>
      </c>
      <c r="C114" s="103">
        <v>600000</v>
      </c>
      <c r="D114" s="13"/>
      <c r="E114" s="12">
        <v>200000</v>
      </c>
      <c r="F114" s="12"/>
      <c r="G114" s="12">
        <v>400000</v>
      </c>
      <c r="H114" s="12">
        <f t="shared" si="0"/>
        <v>600000</v>
      </c>
      <c r="J114" s="16"/>
    </row>
    <row r="115" spans="1:10" x14ac:dyDescent="0.25">
      <c r="A115" s="82">
        <v>4261</v>
      </c>
      <c r="B115" s="32" t="s">
        <v>80</v>
      </c>
      <c r="C115" s="103">
        <v>850000</v>
      </c>
      <c r="D115" s="13"/>
      <c r="E115" s="13">
        <v>260000</v>
      </c>
      <c r="F115" s="13"/>
      <c r="G115" s="12">
        <v>590000</v>
      </c>
      <c r="H115" s="12">
        <f t="shared" si="0"/>
        <v>850000</v>
      </c>
      <c r="J115" s="16"/>
    </row>
    <row r="116" spans="1:10" x14ac:dyDescent="0.25">
      <c r="A116" s="82">
        <v>4262</v>
      </c>
      <c r="B116" s="32" t="s">
        <v>81</v>
      </c>
      <c r="C116" s="103">
        <v>500000</v>
      </c>
      <c r="D116" s="13">
        <v>200000</v>
      </c>
      <c r="E116" s="13">
        <v>200000</v>
      </c>
      <c r="F116" s="13"/>
      <c r="G116" s="12">
        <v>100000</v>
      </c>
      <c r="H116" s="12">
        <f t="shared" si="0"/>
        <v>500000</v>
      </c>
      <c r="J116" s="16"/>
    </row>
    <row r="117" spans="1:10" x14ac:dyDescent="0.25">
      <c r="A117" s="82">
        <v>4263</v>
      </c>
      <c r="B117" s="32" t="s">
        <v>82</v>
      </c>
      <c r="C117" s="103">
        <v>108051</v>
      </c>
      <c r="D117" s="13"/>
      <c r="E117" s="13"/>
      <c r="F117" s="13"/>
      <c r="G117" s="12">
        <v>108051</v>
      </c>
      <c r="H117" s="12">
        <f t="shared" si="0"/>
        <v>108051</v>
      </c>
      <c r="J117" s="16"/>
    </row>
    <row r="118" spans="1:10" x14ac:dyDescent="0.25">
      <c r="A118" s="82">
        <v>4264</v>
      </c>
      <c r="B118" s="83" t="s">
        <v>83</v>
      </c>
      <c r="C118" s="103">
        <v>490000</v>
      </c>
      <c r="D118" s="13">
        <v>250000</v>
      </c>
      <c r="E118" s="13">
        <v>100000</v>
      </c>
      <c r="F118" s="13"/>
      <c r="G118" s="12">
        <v>140000</v>
      </c>
      <c r="H118" s="12">
        <f t="shared" si="0"/>
        <v>490000</v>
      </c>
      <c r="J118" s="16"/>
    </row>
    <row r="119" spans="1:10" x14ac:dyDescent="0.25">
      <c r="A119" s="110">
        <v>4267</v>
      </c>
      <c r="B119" s="108" t="s">
        <v>84</v>
      </c>
      <c r="C119" s="103">
        <v>1023000</v>
      </c>
      <c r="D119" s="13"/>
      <c r="E119" s="13">
        <v>1023000</v>
      </c>
      <c r="F119" s="13"/>
      <c r="G119" s="12"/>
      <c r="H119" s="12">
        <f t="shared" si="0"/>
        <v>1023000</v>
      </c>
      <c r="J119" s="16"/>
    </row>
    <row r="120" spans="1:10" x14ac:dyDescent="0.25">
      <c r="A120" s="110">
        <v>4267</v>
      </c>
      <c r="B120" s="111" t="s">
        <v>107</v>
      </c>
      <c r="C120" s="103">
        <v>731354.4</v>
      </c>
      <c r="D120" s="13"/>
      <c r="E120" s="13"/>
      <c r="F120" s="13">
        <v>731354.4</v>
      </c>
      <c r="G120" s="12"/>
      <c r="H120" s="12">
        <f t="shared" si="0"/>
        <v>731354.4</v>
      </c>
      <c r="J120" s="16"/>
    </row>
    <row r="121" spans="1:10" x14ac:dyDescent="0.25">
      <c r="A121" s="110">
        <v>4267</v>
      </c>
      <c r="B121" s="109" t="s">
        <v>85</v>
      </c>
      <c r="C121" s="103">
        <v>3518238.7199999997</v>
      </c>
      <c r="D121" s="13">
        <v>132825</v>
      </c>
      <c r="E121" s="13">
        <v>2000000</v>
      </c>
      <c r="F121" s="13"/>
      <c r="G121" s="12">
        <v>1385413.72</v>
      </c>
      <c r="H121" s="12">
        <f t="shared" si="0"/>
        <v>3518238.7199999997</v>
      </c>
      <c r="J121" s="16"/>
    </row>
    <row r="122" spans="1:10" x14ac:dyDescent="0.25">
      <c r="A122" s="107">
        <v>4267310</v>
      </c>
      <c r="B122" s="108" t="s">
        <v>86</v>
      </c>
      <c r="C122" s="103">
        <v>3190498</v>
      </c>
      <c r="D122" s="13"/>
      <c r="E122" s="13">
        <v>2870498</v>
      </c>
      <c r="F122" s="13"/>
      <c r="G122" s="12">
        <v>320000</v>
      </c>
      <c r="H122" s="12">
        <f t="shared" si="0"/>
        <v>3190498</v>
      </c>
      <c r="J122" s="16"/>
    </row>
    <row r="123" spans="1:10" x14ac:dyDescent="0.25">
      <c r="A123" s="107">
        <v>4267410</v>
      </c>
      <c r="B123" s="108" t="s">
        <v>87</v>
      </c>
      <c r="C123" s="103">
        <v>18819529</v>
      </c>
      <c r="D123" s="13"/>
      <c r="E123" s="13">
        <v>18819529</v>
      </c>
      <c r="F123" s="13"/>
      <c r="G123" s="12"/>
      <c r="H123" s="12">
        <f t="shared" si="0"/>
        <v>18819529</v>
      </c>
      <c r="J123" s="16"/>
    </row>
    <row r="124" spans="1:10" x14ac:dyDescent="0.25">
      <c r="A124" s="82">
        <v>4268</v>
      </c>
      <c r="B124" s="32" t="s">
        <v>88</v>
      </c>
      <c r="C124" s="103">
        <v>306449</v>
      </c>
      <c r="D124" s="13">
        <v>100000</v>
      </c>
      <c r="E124" s="13">
        <v>206449</v>
      </c>
      <c r="F124" s="13"/>
      <c r="G124" s="12"/>
      <c r="H124" s="12">
        <f t="shared" si="0"/>
        <v>306449</v>
      </c>
      <c r="J124" s="16"/>
    </row>
    <row r="125" spans="1:10" x14ac:dyDescent="0.25">
      <c r="A125" s="82">
        <v>4269</v>
      </c>
      <c r="B125" s="32" t="s">
        <v>89</v>
      </c>
      <c r="C125" s="103">
        <v>914837.28</v>
      </c>
      <c r="D125" s="85"/>
      <c r="E125" s="13">
        <v>300000</v>
      </c>
      <c r="F125" s="13"/>
      <c r="G125" s="12">
        <v>614837.28</v>
      </c>
      <c r="H125" s="12">
        <f t="shared" si="0"/>
        <v>914837.28</v>
      </c>
      <c r="J125" s="16"/>
    </row>
    <row r="126" spans="1:10" x14ac:dyDescent="0.25">
      <c r="A126" s="82">
        <v>4311</v>
      </c>
      <c r="B126" s="84" t="s">
        <v>90</v>
      </c>
      <c r="C126" s="103">
        <v>273208.71000000002</v>
      </c>
      <c r="D126" s="13"/>
      <c r="E126" s="13"/>
      <c r="F126" s="13"/>
      <c r="G126" s="12">
        <v>273208.71000000002</v>
      </c>
      <c r="H126" s="12">
        <f t="shared" si="0"/>
        <v>273208.71000000002</v>
      </c>
      <c r="J126" s="16"/>
    </row>
    <row r="127" spans="1:10" x14ac:dyDescent="0.25">
      <c r="A127" s="82">
        <v>4312</v>
      </c>
      <c r="B127" s="84" t="s">
        <v>91</v>
      </c>
      <c r="C127" s="103">
        <v>300000</v>
      </c>
      <c r="D127" s="85"/>
      <c r="E127" s="13"/>
      <c r="F127" s="13"/>
      <c r="G127" s="12">
        <v>300000</v>
      </c>
      <c r="H127" s="12">
        <f t="shared" si="0"/>
        <v>300000</v>
      </c>
      <c r="J127" s="16"/>
    </row>
    <row r="128" spans="1:10" x14ac:dyDescent="0.25">
      <c r="A128" s="82">
        <v>4651</v>
      </c>
      <c r="B128" s="83" t="s">
        <v>92</v>
      </c>
      <c r="C128" s="103">
        <v>490000</v>
      </c>
      <c r="D128" s="85"/>
      <c r="E128" s="13"/>
      <c r="F128" s="13"/>
      <c r="G128" s="12">
        <v>490000</v>
      </c>
      <c r="H128" s="12">
        <f t="shared" si="0"/>
        <v>490000</v>
      </c>
      <c r="J128" s="16"/>
    </row>
    <row r="129" spans="1:16" x14ac:dyDescent="0.25">
      <c r="A129" s="82">
        <v>4821</v>
      </c>
      <c r="B129" s="32" t="s">
        <v>93</v>
      </c>
      <c r="C129" s="103">
        <v>30000</v>
      </c>
      <c r="D129" s="13"/>
      <c r="E129" s="13"/>
      <c r="F129" s="13"/>
      <c r="G129" s="12">
        <v>30000</v>
      </c>
      <c r="H129" s="12">
        <f t="shared" si="0"/>
        <v>30000</v>
      </c>
      <c r="J129" s="16"/>
    </row>
    <row r="130" spans="1:16" x14ac:dyDescent="0.25">
      <c r="A130" s="82">
        <v>4822</v>
      </c>
      <c r="B130" s="84" t="s">
        <v>94</v>
      </c>
      <c r="C130" s="103">
        <v>60000</v>
      </c>
      <c r="D130" s="13"/>
      <c r="E130" s="13"/>
      <c r="F130" s="13"/>
      <c r="G130" s="12">
        <v>60000</v>
      </c>
      <c r="H130" s="12">
        <f t="shared" si="0"/>
        <v>60000</v>
      </c>
      <c r="J130" s="16"/>
    </row>
    <row r="131" spans="1:16" x14ac:dyDescent="0.25">
      <c r="A131" s="82">
        <v>4831</v>
      </c>
      <c r="B131" s="32" t="s">
        <v>95</v>
      </c>
      <c r="C131" s="103">
        <v>0</v>
      </c>
      <c r="D131" s="13"/>
      <c r="E131" s="13"/>
      <c r="F131" s="13"/>
      <c r="G131" s="12">
        <v>0</v>
      </c>
      <c r="H131" s="12">
        <f t="shared" si="0"/>
        <v>0</v>
      </c>
      <c r="J131" s="16"/>
    </row>
    <row r="132" spans="1:16" x14ac:dyDescent="0.25">
      <c r="A132" s="82">
        <v>5125</v>
      </c>
      <c r="B132" s="32" t="s">
        <v>96</v>
      </c>
      <c r="C132" s="103">
        <v>20000</v>
      </c>
      <c r="D132" s="13"/>
      <c r="E132" s="13">
        <v>0</v>
      </c>
      <c r="F132" s="13"/>
      <c r="G132" s="12">
        <v>20000</v>
      </c>
      <c r="H132" s="12">
        <f t="shared" si="0"/>
        <v>20000</v>
      </c>
      <c r="J132" s="16"/>
    </row>
    <row r="133" spans="1:16" x14ac:dyDescent="0.25">
      <c r="A133" s="82">
        <v>5122</v>
      </c>
      <c r="B133" s="32" t="s">
        <v>97</v>
      </c>
      <c r="C133" s="103">
        <v>690000</v>
      </c>
      <c r="D133" s="13"/>
      <c r="E133" s="13"/>
      <c r="F133" s="13"/>
      <c r="G133" s="12">
        <v>690000</v>
      </c>
      <c r="H133" s="12">
        <f t="shared" si="0"/>
        <v>690000</v>
      </c>
      <c r="J133" s="16"/>
    </row>
    <row r="134" spans="1:16" x14ac:dyDescent="0.25">
      <c r="A134" s="82">
        <v>5121</v>
      </c>
      <c r="B134" s="32" t="s">
        <v>98</v>
      </c>
      <c r="C134" s="103">
        <v>0</v>
      </c>
      <c r="D134" s="13"/>
      <c r="E134" s="13"/>
      <c r="F134" s="13"/>
      <c r="G134" s="12"/>
      <c r="H134" s="12">
        <f t="shared" si="0"/>
        <v>0</v>
      </c>
      <c r="J134" s="16"/>
    </row>
    <row r="135" spans="1:16" x14ac:dyDescent="0.25">
      <c r="A135" s="82"/>
      <c r="B135" s="83"/>
      <c r="C135" s="103">
        <v>0</v>
      </c>
      <c r="D135" s="13"/>
      <c r="E135" s="13">
        <v>0</v>
      </c>
      <c r="F135" s="13"/>
      <c r="G135" s="12"/>
      <c r="H135" s="12">
        <f t="shared" si="0"/>
        <v>0</v>
      </c>
      <c r="J135" s="16"/>
    </row>
    <row r="136" spans="1:16" ht="15.75" thickBot="1" x14ac:dyDescent="0.3">
      <c r="A136" s="86"/>
      <c r="B136" s="87"/>
      <c r="C136" s="103">
        <f>SUM(C81:C135)</f>
        <v>94555984.399999991</v>
      </c>
      <c r="D136" s="13">
        <f>D79-SUM(D82:D135)</f>
        <v>0</v>
      </c>
      <c r="E136" s="13">
        <f>E79-SUM(E82:E135)</f>
        <v>0</v>
      </c>
      <c r="F136" s="13">
        <f>F79-SUM(F82:F135)</f>
        <v>0</v>
      </c>
      <c r="G136" s="13">
        <f>G79-SUM(G82:G135)</f>
        <v>0</v>
      </c>
      <c r="H136" s="12">
        <f t="shared" si="0"/>
        <v>0</v>
      </c>
      <c r="J136" s="16"/>
    </row>
    <row r="137" spans="1:16" x14ac:dyDescent="0.25">
      <c r="A137" s="88"/>
      <c r="B137" s="89"/>
      <c r="C137" s="89"/>
      <c r="D137" s="90"/>
      <c r="E137" s="91"/>
      <c r="F137" s="89"/>
      <c r="G137" s="89"/>
      <c r="H137" s="89"/>
      <c r="I137" s="89"/>
      <c r="J137" s="2"/>
      <c r="K137" s="2"/>
      <c r="L137" s="69"/>
      <c r="M137" s="92"/>
      <c r="N137" s="54"/>
      <c r="O137" s="54"/>
      <c r="P137" s="54"/>
    </row>
    <row r="138" spans="1:16" x14ac:dyDescent="0.25">
      <c r="A138" s="1"/>
      <c r="B138" s="93"/>
      <c r="C138" s="90">
        <f>C79-C136</f>
        <v>0</v>
      </c>
      <c r="D138" s="2"/>
      <c r="E138" s="94"/>
      <c r="F138" s="2"/>
      <c r="G138" s="2"/>
      <c r="H138" s="2"/>
      <c r="I138" s="2"/>
      <c r="J138" s="2"/>
      <c r="K138" s="54"/>
      <c r="L138" s="69"/>
      <c r="M138" s="92"/>
      <c r="N138" s="54"/>
      <c r="O138" s="54"/>
      <c r="P138" s="54"/>
    </row>
    <row r="139" spans="1:16" x14ac:dyDescent="0.25">
      <c r="A139" s="1"/>
      <c r="B139" s="2"/>
      <c r="C139" s="2"/>
      <c r="D139" s="2"/>
      <c r="E139" s="54"/>
      <c r="F139" s="54"/>
      <c r="G139" s="2"/>
      <c r="H139" s="2"/>
      <c r="I139" s="2"/>
      <c r="J139" s="2"/>
      <c r="K139" s="2"/>
      <c r="L139" s="73"/>
      <c r="M139" s="53"/>
      <c r="N139" s="2"/>
      <c r="O139" s="2"/>
      <c r="P139" s="2"/>
    </row>
    <row r="140" spans="1:16" x14ac:dyDescent="0.25">
      <c r="A140" s="95" t="s">
        <v>99</v>
      </c>
      <c r="B140" s="95"/>
      <c r="C140" s="95"/>
      <c r="D140" s="95"/>
      <c r="E140" s="2" t="s">
        <v>100</v>
      </c>
      <c r="F140" s="2"/>
      <c r="G140" s="1"/>
      <c r="H140" s="1"/>
      <c r="I140" s="1"/>
      <c r="J140" s="69"/>
      <c r="K140" s="2"/>
      <c r="L140" s="73"/>
      <c r="M140" s="53"/>
      <c r="N140" s="2"/>
      <c r="O140" s="2"/>
      <c r="P140" s="2"/>
    </row>
    <row r="141" spans="1:16" x14ac:dyDescent="0.25">
      <c r="A141" s="95" t="s">
        <v>101</v>
      </c>
      <c r="B141" s="95"/>
      <c r="C141" s="95"/>
      <c r="D141" s="95"/>
      <c r="E141" s="96" t="s">
        <v>102</v>
      </c>
      <c r="F141" s="2"/>
      <c r="G141" s="2"/>
      <c r="H141" s="2"/>
      <c r="I141" s="2"/>
      <c r="J141" s="73"/>
      <c r="K141" s="2"/>
      <c r="L141" s="73"/>
      <c r="M141" s="53"/>
      <c r="N141" s="2"/>
      <c r="O141" s="2"/>
      <c r="P141" s="2"/>
    </row>
    <row r="142" spans="1:16" x14ac:dyDescent="0.25">
      <c r="A142" s="95" t="s">
        <v>103</v>
      </c>
      <c r="B142" s="95"/>
      <c r="C142" s="95"/>
      <c r="D142" s="95"/>
      <c r="E142" s="2"/>
      <c r="F142" s="2"/>
      <c r="G142" s="1"/>
      <c r="H142" s="1"/>
      <c r="I142" s="1"/>
      <c r="J142" s="73"/>
      <c r="N142" s="2"/>
      <c r="O142" s="2"/>
      <c r="P142" s="2"/>
    </row>
    <row r="143" spans="1:16" x14ac:dyDescent="0.25">
      <c r="A143" s="95" t="s">
        <v>104</v>
      </c>
      <c r="B143" s="95"/>
      <c r="C143" s="98"/>
      <c r="D143" s="98"/>
      <c r="E143" s="99"/>
      <c r="F143" s="73"/>
      <c r="G143" s="73"/>
      <c r="H143" s="73"/>
      <c r="I143" s="73"/>
      <c r="J143" s="73"/>
      <c r="N143" s="2"/>
      <c r="O143" s="2"/>
      <c r="P143" s="2"/>
    </row>
    <row r="144" spans="1:16" x14ac:dyDescent="0.25">
      <c r="A144" s="100" t="s">
        <v>123</v>
      </c>
      <c r="B144" s="100"/>
      <c r="C144" s="98"/>
      <c r="D144" s="98"/>
      <c r="E144" s="73"/>
      <c r="F144" s="73"/>
      <c r="G144" s="73"/>
      <c r="H144" s="73"/>
      <c r="I144" s="73"/>
      <c r="J144" s="73"/>
      <c r="N144" s="2"/>
      <c r="O144" s="2"/>
      <c r="P144" s="2"/>
    </row>
    <row r="145" spans="1:16" x14ac:dyDescent="0.25">
      <c r="A145" s="157" t="s">
        <v>117</v>
      </c>
      <c r="B145" s="158"/>
      <c r="C145" s="98"/>
      <c r="D145" s="98"/>
      <c r="E145" s="73"/>
      <c r="F145" s="73"/>
      <c r="G145" s="73"/>
      <c r="H145" s="73"/>
      <c r="I145" s="73"/>
      <c r="J145" s="73"/>
      <c r="K145" s="73"/>
      <c r="L145" s="73"/>
      <c r="M145" s="53"/>
      <c r="N145" s="2"/>
      <c r="O145" s="2"/>
      <c r="P145" s="2"/>
    </row>
    <row r="146" spans="1:16" x14ac:dyDescent="0.25">
      <c r="A146" s="95" t="s">
        <v>105</v>
      </c>
      <c r="B146" s="95"/>
      <c r="C146" s="98"/>
      <c r="D146" s="98"/>
      <c r="E146" s="73"/>
      <c r="F146" s="73"/>
      <c r="G146" s="36"/>
      <c r="H146" s="36"/>
      <c r="I146" s="36"/>
      <c r="J146" s="73"/>
      <c r="K146" s="73"/>
      <c r="L146" s="73"/>
      <c r="M146" s="53"/>
      <c r="N146" s="2"/>
      <c r="O146" s="2"/>
      <c r="P146" s="2"/>
    </row>
    <row r="147" spans="1:16" x14ac:dyDescent="0.25">
      <c r="A147" s="1"/>
      <c r="B147" s="2"/>
      <c r="C147" s="73"/>
      <c r="D147" s="73"/>
      <c r="E147" s="73"/>
      <c r="F147" s="73"/>
      <c r="G147" s="101"/>
      <c r="H147" s="101"/>
      <c r="I147" s="101"/>
      <c r="J147" s="73"/>
      <c r="K147" s="97"/>
      <c r="L147" s="53"/>
      <c r="M147" s="2"/>
      <c r="N147" s="2"/>
      <c r="O147" s="2"/>
    </row>
    <row r="148" spans="1:16" x14ac:dyDescent="0.25">
      <c r="A148" s="1"/>
      <c r="B148" s="2"/>
      <c r="C148" s="73"/>
      <c r="D148" s="73"/>
      <c r="E148" s="73"/>
      <c r="F148" s="73"/>
      <c r="G148" s="73"/>
      <c r="H148" s="73"/>
      <c r="I148" s="73"/>
      <c r="J148" s="73"/>
      <c r="K148" s="97"/>
      <c r="L148" s="53"/>
      <c r="M148" s="2"/>
      <c r="N148" s="2"/>
      <c r="O148" s="2"/>
    </row>
    <row r="149" spans="1:16" x14ac:dyDescent="0.25">
      <c r="A149" s="1"/>
      <c r="B149" s="2"/>
      <c r="C149" s="73"/>
      <c r="D149" s="73"/>
      <c r="E149" s="73"/>
      <c r="F149" s="73"/>
      <c r="G149" s="73"/>
      <c r="H149" s="73"/>
      <c r="I149" s="73"/>
      <c r="J149" s="73"/>
      <c r="K149" s="73"/>
      <c r="L149" s="53"/>
      <c r="M149" s="2"/>
      <c r="N149" s="2"/>
      <c r="O149" s="2"/>
    </row>
    <row r="150" spans="1:16" x14ac:dyDescent="0.25">
      <c r="A150" s="1"/>
      <c r="B150" s="2"/>
      <c r="C150" s="73"/>
      <c r="D150" s="73"/>
      <c r="E150" s="73"/>
      <c r="F150" s="73"/>
      <c r="G150" s="73"/>
      <c r="H150" s="73"/>
      <c r="I150" s="73"/>
      <c r="J150" s="73"/>
      <c r="K150" s="73"/>
      <c r="L150" s="53"/>
      <c r="M150" s="2"/>
      <c r="N150" s="2"/>
      <c r="O150" s="2"/>
    </row>
    <row r="151" spans="1:16" x14ac:dyDescent="0.25">
      <c r="A151" s="1"/>
      <c r="B151" s="2"/>
      <c r="C151" s="73"/>
      <c r="D151" s="73"/>
      <c r="E151" s="73"/>
      <c r="F151" s="73"/>
      <c r="G151" s="101"/>
      <c r="H151" s="101"/>
      <c r="I151" s="101"/>
      <c r="J151" s="73"/>
      <c r="K151" s="73"/>
      <c r="L151" s="73"/>
      <c r="M151" s="53"/>
      <c r="N151" s="2"/>
      <c r="O151" s="2"/>
      <c r="P151" s="2"/>
    </row>
  </sheetData>
  <mergeCells count="27">
    <mergeCell ref="A66:D66"/>
    <mergeCell ref="B75:E75"/>
    <mergeCell ref="A145:B145"/>
    <mergeCell ref="A49:D49"/>
    <mergeCell ref="C50:D50"/>
    <mergeCell ref="C51:D51"/>
    <mergeCell ref="C53:D53"/>
    <mergeCell ref="C54:D54"/>
    <mergeCell ref="C56:D56"/>
    <mergeCell ref="B36:D36"/>
    <mergeCell ref="A11:E11"/>
    <mergeCell ref="A12:E12"/>
    <mergeCell ref="A13:E13"/>
    <mergeCell ref="A14:E14"/>
    <mergeCell ref="A15:E15"/>
    <mergeCell ref="A17:E17"/>
    <mergeCell ref="A22:A24"/>
    <mergeCell ref="B22:B24"/>
    <mergeCell ref="B28:D28"/>
    <mergeCell ref="A32:B32"/>
    <mergeCell ref="A33:B33"/>
    <mergeCell ref="A10:E10"/>
    <mergeCell ref="A3:E3"/>
    <mergeCell ref="A5:E5"/>
    <mergeCell ref="A6:E6"/>
    <mergeCell ref="A7:E7"/>
    <mergeCell ref="A9:E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tabSelected="1" topLeftCell="A122" workbookViewId="0">
      <selection activeCell="H140" sqref="A70:H140"/>
    </sheetView>
  </sheetViews>
  <sheetFormatPr defaultRowHeight="15" x14ac:dyDescent="0.25"/>
  <cols>
    <col min="1" max="1" width="8.28515625" customWidth="1"/>
    <col min="2" max="2" width="43.85546875" customWidth="1"/>
    <col min="3" max="3" width="13.85546875" customWidth="1"/>
    <col min="4" max="4" width="11.7109375" customWidth="1"/>
    <col min="5" max="5" width="13" customWidth="1"/>
    <col min="6" max="6" width="19.5703125" customWidth="1"/>
    <col min="7" max="7" width="15" customWidth="1"/>
    <col min="8" max="8" width="14.140625" customWidth="1"/>
    <col min="9" max="9" width="15.7109375" customWidth="1"/>
    <col min="10" max="10" width="13.85546875" customWidth="1"/>
    <col min="11" max="11" width="14.28515625" customWidth="1"/>
    <col min="12" max="12" width="12.28515625" customWidth="1"/>
    <col min="13" max="13" width="14.42578125" customWidth="1"/>
    <col min="14" max="14" width="14.5703125" customWidth="1"/>
    <col min="15" max="15" width="12.42578125" customWidth="1"/>
    <col min="16" max="16" width="12.7109375" bestFit="1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5" width="15.710937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1" width="15.710937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7" width="15.710937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3" width="15.710937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9" width="15.710937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5" width="15.710937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1" width="15.710937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7" width="15.710937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3" width="15.710937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9" width="15.710937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5" width="15.710937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1" width="15.710937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7" width="15.710937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3" width="15.710937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9" width="15.710937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5" width="15.710937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1" width="15.710937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7" width="15.710937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3" width="15.710937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9" width="15.710937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5" width="15.710937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1" width="15.710937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7" width="15.710937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3" width="15.710937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9" width="15.710937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5" width="15.710937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1" width="15.710937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7" width="15.710937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3" width="15.710937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9" width="15.710937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5" width="15.710937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1" width="15.710937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7" width="15.710937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3" width="15.710937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9" width="15.710937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5" width="15.710937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1" width="15.710937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7" width="15.710937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3" width="15.710937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9" width="15.710937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5" width="15.710937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1" width="15.710937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7" width="15.710937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3" width="15.710937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9" width="15.710937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5" width="15.710937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1" width="15.710937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7" width="15.710937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3" width="15.710937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9" width="15.710937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5" width="15.710937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1" width="15.710937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7" width="15.710937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3" width="15.710937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9" width="15.710937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5" width="15.710937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1" width="15.710937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7" width="15.710937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3" width="15.710937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9" width="15.710937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5" width="15.710937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1" width="15.710937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7" width="15.710937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137" t="s">
        <v>1</v>
      </c>
      <c r="B2" s="137"/>
      <c r="C2" s="137"/>
      <c r="D2" s="137"/>
      <c r="E2" s="137"/>
      <c r="F2" s="2"/>
    </row>
    <row r="3" spans="1:6" x14ac:dyDescent="0.25">
      <c r="A3" s="123"/>
      <c r="B3" s="2"/>
      <c r="C3" s="2"/>
      <c r="D3" s="2"/>
      <c r="E3" s="2"/>
      <c r="F3" s="2"/>
    </row>
    <row r="4" spans="1:6" x14ac:dyDescent="0.25">
      <c r="A4" s="138" t="s">
        <v>135</v>
      </c>
      <c r="B4" s="139"/>
      <c r="C4" s="139"/>
      <c r="D4" s="139"/>
      <c r="E4" s="139"/>
      <c r="F4" s="2"/>
    </row>
    <row r="5" spans="1:6" x14ac:dyDescent="0.25">
      <c r="A5" s="139" t="s">
        <v>2</v>
      </c>
      <c r="B5" s="139"/>
      <c r="C5" s="139"/>
      <c r="D5" s="139"/>
      <c r="E5" s="139"/>
      <c r="F5" s="2"/>
    </row>
    <row r="6" spans="1:6" x14ac:dyDescent="0.25">
      <c r="A6" s="139" t="s">
        <v>109</v>
      </c>
      <c r="B6" s="139"/>
      <c r="C6" s="139"/>
      <c r="D6" s="139"/>
      <c r="E6" s="139"/>
      <c r="F6" s="2"/>
    </row>
    <row r="7" spans="1:6" x14ac:dyDescent="0.25">
      <c r="A7" s="123"/>
      <c r="B7" s="2"/>
      <c r="C7" s="2"/>
      <c r="D7" s="2"/>
      <c r="E7" s="2"/>
      <c r="F7" s="2"/>
    </row>
    <row r="8" spans="1:6" x14ac:dyDescent="0.25">
      <c r="A8" s="140" t="s">
        <v>3</v>
      </c>
      <c r="B8" s="136"/>
      <c r="C8" s="136"/>
      <c r="D8" s="136"/>
      <c r="E8" s="136"/>
      <c r="F8" s="2"/>
    </row>
    <row r="9" spans="1:6" x14ac:dyDescent="0.25">
      <c r="A9" s="135" t="s">
        <v>111</v>
      </c>
      <c r="B9" s="136"/>
      <c r="C9" s="136"/>
      <c r="D9" s="136"/>
      <c r="E9" s="136"/>
      <c r="F9" s="2"/>
    </row>
    <row r="10" spans="1:6" x14ac:dyDescent="0.25">
      <c r="A10" s="136" t="s">
        <v>4</v>
      </c>
      <c r="B10" s="136"/>
      <c r="C10" s="136"/>
      <c r="D10" s="136"/>
      <c r="E10" s="136"/>
      <c r="F10" s="2"/>
    </row>
    <row r="11" spans="1:6" x14ac:dyDescent="0.25">
      <c r="A11" s="136"/>
      <c r="B11" s="136"/>
      <c r="C11" s="136"/>
      <c r="D11" s="136"/>
      <c r="E11" s="136"/>
      <c r="F11" s="2"/>
    </row>
    <row r="12" spans="1:6" x14ac:dyDescent="0.25">
      <c r="A12" s="140" t="s">
        <v>5</v>
      </c>
      <c r="B12" s="136"/>
      <c r="C12" s="136"/>
      <c r="D12" s="136"/>
      <c r="E12" s="136"/>
      <c r="F12" s="2"/>
    </row>
    <row r="13" spans="1:6" x14ac:dyDescent="0.25">
      <c r="A13" s="136" t="s">
        <v>6</v>
      </c>
      <c r="B13" s="136"/>
      <c r="C13" s="136"/>
      <c r="D13" s="136"/>
      <c r="E13" s="136"/>
      <c r="F13" s="2"/>
    </row>
    <row r="14" spans="1:6" x14ac:dyDescent="0.25">
      <c r="A14" s="135" t="s">
        <v>110</v>
      </c>
      <c r="B14" s="136"/>
      <c r="C14" s="136"/>
      <c r="D14" s="136"/>
      <c r="E14" s="136"/>
      <c r="F14" s="2"/>
    </row>
    <row r="15" spans="1:6" x14ac:dyDescent="0.25">
      <c r="A15" s="123"/>
      <c r="B15" s="2"/>
      <c r="C15" s="2"/>
      <c r="D15" s="2"/>
      <c r="E15" s="2"/>
      <c r="F15" s="2"/>
    </row>
    <row r="16" spans="1:6" ht="15.75" x14ac:dyDescent="0.25">
      <c r="A16" s="143" t="s">
        <v>7</v>
      </c>
      <c r="B16" s="143"/>
      <c r="C16" s="143"/>
      <c r="D16" s="143"/>
      <c r="E16" s="143"/>
      <c r="F16" s="2"/>
    </row>
    <row r="17" spans="1:16" x14ac:dyDescent="0.25">
      <c r="A17" s="123"/>
      <c r="B17" s="123"/>
      <c r="C17" s="123"/>
      <c r="D17" s="123"/>
      <c r="E17" s="123"/>
      <c r="F17" s="2"/>
    </row>
    <row r="18" spans="1:16" x14ac:dyDescent="0.25">
      <c r="A18" s="123"/>
      <c r="B18" s="3" t="s">
        <v>8</v>
      </c>
      <c r="C18" s="3"/>
      <c r="D18" s="3"/>
      <c r="E18" s="123"/>
      <c r="F18" s="2"/>
    </row>
    <row r="19" spans="1:16" x14ac:dyDescent="0.25">
      <c r="A19" s="123"/>
      <c r="B19" s="2"/>
      <c r="C19" s="2"/>
      <c r="D19" s="2"/>
      <c r="E19" s="2"/>
      <c r="F19" s="2"/>
      <c r="H19" t="s">
        <v>122</v>
      </c>
      <c r="I19" s="16">
        <f>F22+F25</f>
        <v>34983000</v>
      </c>
    </row>
    <row r="20" spans="1:16" ht="38.25" x14ac:dyDescent="0.25">
      <c r="A20" s="76" t="s">
        <v>9</v>
      </c>
      <c r="B20" s="5" t="s">
        <v>10</v>
      </c>
      <c r="C20" s="6"/>
      <c r="D20" s="7"/>
      <c r="E20" s="8"/>
      <c r="F20" s="9" t="s">
        <v>136</v>
      </c>
    </row>
    <row r="21" spans="1:16" x14ac:dyDescent="0.25">
      <c r="A21" s="144">
        <v>7811120</v>
      </c>
      <c r="B21" s="147" t="s">
        <v>11</v>
      </c>
      <c r="C21" s="10"/>
      <c r="D21" s="11"/>
      <c r="E21" s="12"/>
      <c r="F21" s="13"/>
    </row>
    <row r="22" spans="1:16" x14ac:dyDescent="0.25">
      <c r="A22" s="145"/>
      <c r="B22" s="148"/>
      <c r="C22" s="14"/>
      <c r="D22" s="11"/>
      <c r="E22" s="15"/>
      <c r="F22" s="13">
        <v>12734000</v>
      </c>
      <c r="G22" s="16"/>
      <c r="H22" s="129"/>
      <c r="I22" s="129" t="s">
        <v>131</v>
      </c>
      <c r="J22" s="129"/>
      <c r="K22" s="129" t="s">
        <v>132</v>
      </c>
    </row>
    <row r="23" spans="1:16" x14ac:dyDescent="0.25">
      <c r="A23" s="146"/>
      <c r="B23" s="149"/>
      <c r="C23" s="14"/>
      <c r="D23" s="11"/>
      <c r="E23" s="17"/>
      <c r="F23" s="13"/>
      <c r="G23" s="16"/>
      <c r="H23" s="129"/>
      <c r="I23" s="129"/>
      <c r="J23" s="129"/>
      <c r="K23" s="129"/>
      <c r="M23" s="125" t="s">
        <v>125</v>
      </c>
      <c r="N23" s="125"/>
      <c r="O23" s="126" t="s">
        <v>129</v>
      </c>
      <c r="P23" s="126"/>
    </row>
    <row r="24" spans="1:16" x14ac:dyDescent="0.25">
      <c r="A24" s="18">
        <v>7811125</v>
      </c>
      <c r="B24" s="19" t="s">
        <v>12</v>
      </c>
      <c r="C24" s="13"/>
      <c r="D24" s="20"/>
      <c r="E24" s="17"/>
      <c r="F24" s="13">
        <v>511000</v>
      </c>
      <c r="G24" s="16"/>
      <c r="H24" s="129" t="s">
        <v>118</v>
      </c>
      <c r="I24" s="130">
        <f>F22+F24</f>
        <v>13245000</v>
      </c>
      <c r="J24" s="129"/>
      <c r="K24" s="130">
        <v>13245000</v>
      </c>
      <c r="M24" s="125" t="s">
        <v>126</v>
      </c>
      <c r="N24" s="127">
        <v>3693855</v>
      </c>
      <c r="O24" s="126" t="s">
        <v>128</v>
      </c>
      <c r="P24" s="128">
        <v>12734000</v>
      </c>
    </row>
    <row r="25" spans="1:16" x14ac:dyDescent="0.25">
      <c r="A25" s="18">
        <v>7811121</v>
      </c>
      <c r="B25" s="19" t="s">
        <v>13</v>
      </c>
      <c r="C25" s="13"/>
      <c r="D25" s="20"/>
      <c r="E25" s="17"/>
      <c r="F25" s="13">
        <v>22249000</v>
      </c>
      <c r="G25" s="16"/>
      <c r="H25" s="129" t="s">
        <v>119</v>
      </c>
      <c r="I25" s="130">
        <f>F25+F28+F29</f>
        <v>44762384</v>
      </c>
      <c r="J25" s="129"/>
      <c r="K25" s="130">
        <v>44762383</v>
      </c>
      <c r="M25" s="125" t="s">
        <v>127</v>
      </c>
      <c r="N25" s="127">
        <v>18819529</v>
      </c>
      <c r="O25" s="126" t="s">
        <v>130</v>
      </c>
      <c r="P25" s="128">
        <v>511000</v>
      </c>
    </row>
    <row r="26" spans="1:16" x14ac:dyDescent="0.25">
      <c r="A26" s="18"/>
      <c r="B26" s="21" t="s">
        <v>14</v>
      </c>
      <c r="C26" s="22"/>
      <c r="D26" s="7"/>
      <c r="E26" s="23"/>
      <c r="F26" s="13">
        <f>SUM(F22:F25)</f>
        <v>35494000</v>
      </c>
      <c r="G26" s="16"/>
      <c r="H26" s="129" t="s">
        <v>120</v>
      </c>
      <c r="I26" s="130">
        <f>F31</f>
        <v>146375</v>
      </c>
      <c r="J26" s="129"/>
      <c r="K26" s="130">
        <v>146375</v>
      </c>
      <c r="M26" s="125" t="s">
        <v>128</v>
      </c>
      <c r="N26" s="127">
        <v>22249000</v>
      </c>
      <c r="O26" s="126"/>
      <c r="P26" s="128"/>
    </row>
    <row r="27" spans="1:16" x14ac:dyDescent="0.25">
      <c r="A27" s="24"/>
      <c r="B27" s="150"/>
      <c r="C27" s="150"/>
      <c r="D27" s="151"/>
      <c r="E27" s="17"/>
      <c r="F27" s="13"/>
      <c r="G27" s="16"/>
      <c r="H27" s="129" t="s">
        <v>121</v>
      </c>
      <c r="I27" s="130">
        <f>F32</f>
        <v>1236228</v>
      </c>
      <c r="J27" s="129"/>
      <c r="K27" s="130">
        <v>1236228</v>
      </c>
      <c r="M27" s="125"/>
      <c r="N27" s="127"/>
      <c r="O27" s="126"/>
      <c r="P27" s="128"/>
    </row>
    <row r="28" spans="1:16" x14ac:dyDescent="0.25">
      <c r="A28" s="18">
        <v>7811126</v>
      </c>
      <c r="B28" s="19" t="s">
        <v>15</v>
      </c>
      <c r="C28" s="13"/>
      <c r="D28" s="20"/>
      <c r="E28" s="17"/>
      <c r="F28" s="13">
        <v>18819529</v>
      </c>
      <c r="G28" s="16"/>
      <c r="H28" s="129"/>
      <c r="I28" s="131">
        <f>SUM(I24:I27)</f>
        <v>59389987</v>
      </c>
      <c r="J28" s="129"/>
      <c r="K28" s="130">
        <f>SUM(K24:K27)</f>
        <v>59389986</v>
      </c>
      <c r="M28" s="125"/>
      <c r="N28" s="127">
        <f>SUM(N24:N27)</f>
        <v>44762384</v>
      </c>
      <c r="O28" s="126"/>
      <c r="P28" s="128">
        <f>SUM(P24:P27)</f>
        <v>13245000</v>
      </c>
    </row>
    <row r="29" spans="1:16" x14ac:dyDescent="0.25">
      <c r="A29" s="18">
        <v>7811126</v>
      </c>
      <c r="B29" s="19" t="s">
        <v>16</v>
      </c>
      <c r="C29" s="13"/>
      <c r="D29" s="20"/>
      <c r="E29" s="17"/>
      <c r="F29" s="13">
        <v>3693855</v>
      </c>
      <c r="G29" s="16"/>
    </row>
    <row r="30" spans="1:16" x14ac:dyDescent="0.25">
      <c r="A30" s="18"/>
      <c r="B30" s="21" t="s">
        <v>17</v>
      </c>
      <c r="C30" s="22"/>
      <c r="D30" s="7"/>
      <c r="E30" s="25"/>
      <c r="F30" s="26">
        <f>SUM(F28:F29)</f>
        <v>22513384</v>
      </c>
      <c r="G30" s="16"/>
    </row>
    <row r="31" spans="1:16" x14ac:dyDescent="0.25">
      <c r="A31" s="152" t="s">
        <v>113</v>
      </c>
      <c r="B31" s="153"/>
      <c r="C31" s="22"/>
      <c r="D31" s="7"/>
      <c r="E31" s="25"/>
      <c r="F31" s="26">
        <v>146375</v>
      </c>
      <c r="G31" s="16"/>
    </row>
    <row r="32" spans="1:16" x14ac:dyDescent="0.25">
      <c r="A32" s="152" t="s">
        <v>114</v>
      </c>
      <c r="B32" s="154"/>
      <c r="C32" s="22"/>
      <c r="D32" s="7"/>
      <c r="E32" s="25"/>
      <c r="F32" s="26">
        <v>1236228</v>
      </c>
      <c r="G32" s="16"/>
    </row>
    <row r="33" spans="1:7" x14ac:dyDescent="0.25">
      <c r="A33" s="18"/>
      <c r="B33" s="27"/>
      <c r="C33" s="22"/>
      <c r="D33" s="7"/>
      <c r="E33" s="25"/>
      <c r="F33" s="26">
        <v>0</v>
      </c>
      <c r="G33" s="16"/>
    </row>
    <row r="34" spans="1:7" x14ac:dyDescent="0.25">
      <c r="A34" s="18">
        <v>7811</v>
      </c>
      <c r="B34" s="28" t="s">
        <v>18</v>
      </c>
      <c r="C34" s="22"/>
      <c r="D34" s="29"/>
      <c r="E34" s="30"/>
      <c r="F34" s="31">
        <v>59389986</v>
      </c>
      <c r="G34" s="16"/>
    </row>
    <row r="35" spans="1:7" x14ac:dyDescent="0.25">
      <c r="A35" s="123"/>
      <c r="B35" s="141"/>
      <c r="C35" s="141"/>
      <c r="D35" s="142"/>
      <c r="E35" s="30"/>
      <c r="F35" s="13"/>
      <c r="G35" s="16"/>
    </row>
    <row r="36" spans="1:7" x14ac:dyDescent="0.25">
      <c r="A36" s="18">
        <v>7711111</v>
      </c>
      <c r="B36" s="32" t="s">
        <v>19</v>
      </c>
      <c r="C36" s="13"/>
      <c r="D36" s="33"/>
      <c r="E36" s="13"/>
      <c r="F36" s="13">
        <v>0</v>
      </c>
      <c r="G36" s="16"/>
    </row>
    <row r="37" spans="1:7" x14ac:dyDescent="0.25">
      <c r="A37" s="18"/>
      <c r="B37" s="28" t="s">
        <v>20</v>
      </c>
      <c r="C37" s="22"/>
      <c r="D37" s="34"/>
      <c r="E37" s="22"/>
      <c r="F37" s="13">
        <v>0</v>
      </c>
      <c r="G37" s="16"/>
    </row>
    <row r="38" spans="1:7" x14ac:dyDescent="0.25">
      <c r="A38" s="18"/>
      <c r="B38" s="28" t="s">
        <v>21</v>
      </c>
      <c r="C38" s="22"/>
      <c r="D38" s="34"/>
      <c r="E38" s="22"/>
      <c r="F38" s="35">
        <f>F26+F30+F31+F32+F33+F37</f>
        <v>59389987</v>
      </c>
      <c r="G38" s="16"/>
    </row>
    <row r="39" spans="1:7" x14ac:dyDescent="0.25">
      <c r="A39" s="24"/>
      <c r="B39" s="36"/>
      <c r="C39" s="36"/>
      <c r="D39" s="36"/>
      <c r="E39" s="22"/>
      <c r="F39" s="13"/>
      <c r="G39" s="16"/>
    </row>
    <row r="40" spans="1:7" x14ac:dyDescent="0.25">
      <c r="A40" s="123"/>
      <c r="B40" s="37" t="s">
        <v>22</v>
      </c>
      <c r="C40" s="37"/>
      <c r="D40" s="37"/>
      <c r="E40" s="12"/>
      <c r="F40" s="13"/>
      <c r="G40" s="16"/>
    </row>
    <row r="41" spans="1:7" x14ac:dyDescent="0.25">
      <c r="A41" s="123"/>
      <c r="B41" s="2"/>
      <c r="C41" s="2"/>
      <c r="D41" s="2"/>
      <c r="E41" s="12"/>
      <c r="F41" s="13"/>
      <c r="G41" s="16"/>
    </row>
    <row r="42" spans="1:7" x14ac:dyDescent="0.25">
      <c r="A42" s="18">
        <v>7423731</v>
      </c>
      <c r="B42" s="19" t="s">
        <v>23</v>
      </c>
      <c r="C42" s="13"/>
      <c r="D42" s="20"/>
      <c r="E42" s="12"/>
      <c r="F42" s="13">
        <v>1250000</v>
      </c>
      <c r="G42" s="16"/>
    </row>
    <row r="43" spans="1:7" x14ac:dyDescent="0.25">
      <c r="A43" s="18">
        <v>7423733</v>
      </c>
      <c r="B43" s="19" t="s">
        <v>24</v>
      </c>
      <c r="C43" s="13"/>
      <c r="D43" s="20"/>
      <c r="E43" s="12"/>
      <c r="F43" s="13">
        <v>1000000</v>
      </c>
      <c r="G43" s="16"/>
    </row>
    <row r="44" spans="1:7" x14ac:dyDescent="0.25">
      <c r="A44" s="18">
        <v>7423734</v>
      </c>
      <c r="B44" s="38" t="s">
        <v>25</v>
      </c>
      <c r="C44" s="13"/>
      <c r="D44" s="20"/>
      <c r="E44" s="12"/>
      <c r="F44" s="13">
        <v>29100000</v>
      </c>
      <c r="G44" s="16"/>
    </row>
    <row r="45" spans="1:7" x14ac:dyDescent="0.25">
      <c r="A45" s="18">
        <v>7423735</v>
      </c>
      <c r="B45" s="19" t="s">
        <v>26</v>
      </c>
      <c r="C45" s="13"/>
      <c r="D45" s="20"/>
      <c r="E45" s="12"/>
      <c r="F45" s="13"/>
      <c r="G45" s="16"/>
    </row>
    <row r="46" spans="1:7" x14ac:dyDescent="0.25">
      <c r="A46" s="18">
        <v>7423737</v>
      </c>
      <c r="B46" s="38" t="s">
        <v>27</v>
      </c>
      <c r="C46" s="39"/>
      <c r="D46" s="122"/>
      <c r="E46" s="12"/>
      <c r="F46" s="13">
        <v>6300000</v>
      </c>
      <c r="G46" s="16"/>
    </row>
    <row r="47" spans="1:7" x14ac:dyDescent="0.25">
      <c r="A47" s="41">
        <v>7423</v>
      </c>
      <c r="B47" s="42" t="s">
        <v>28</v>
      </c>
      <c r="C47" s="23"/>
      <c r="D47" s="43"/>
      <c r="E47" s="23"/>
      <c r="F47" s="35">
        <f>F42+F43+F44+F45+F46</f>
        <v>37650000</v>
      </c>
      <c r="G47" s="16"/>
    </row>
    <row r="48" spans="1:7" x14ac:dyDescent="0.25">
      <c r="A48" s="159"/>
      <c r="B48" s="160"/>
      <c r="C48" s="160"/>
      <c r="D48" s="161"/>
      <c r="E48" s="23"/>
      <c r="F48" s="13"/>
      <c r="G48" s="16"/>
    </row>
    <row r="49" spans="1:9" ht="30" x14ac:dyDescent="0.25">
      <c r="A49" s="41">
        <v>7321001</v>
      </c>
      <c r="B49" s="124" t="s">
        <v>124</v>
      </c>
      <c r="C49" s="160"/>
      <c r="D49" s="161"/>
      <c r="E49" s="23"/>
      <c r="F49" s="35">
        <v>3733757.4</v>
      </c>
      <c r="G49" s="132" t="s">
        <v>133</v>
      </c>
    </row>
    <row r="50" spans="1:9" x14ac:dyDescent="0.25">
      <c r="A50" s="44"/>
      <c r="B50" s="45"/>
      <c r="C50" s="162"/>
      <c r="D50" s="163"/>
      <c r="E50" s="17"/>
      <c r="F50" s="13"/>
      <c r="G50" s="16"/>
    </row>
    <row r="51" spans="1:9" x14ac:dyDescent="0.25">
      <c r="A51" s="44">
        <v>7451610</v>
      </c>
      <c r="B51" s="45" t="s">
        <v>29</v>
      </c>
      <c r="C51" s="17"/>
      <c r="D51" s="46"/>
      <c r="E51" s="17"/>
      <c r="F51" s="13"/>
      <c r="G51" s="16"/>
    </row>
    <row r="52" spans="1:9" x14ac:dyDescent="0.25">
      <c r="A52" s="44"/>
      <c r="B52" s="45"/>
      <c r="C52" s="162"/>
      <c r="D52" s="163"/>
      <c r="E52" s="17"/>
      <c r="F52" s="13"/>
      <c r="G52" s="16"/>
    </row>
    <row r="53" spans="1:9" x14ac:dyDescent="0.25">
      <c r="A53" s="44">
        <v>7414000</v>
      </c>
      <c r="B53" s="45" t="s">
        <v>30</v>
      </c>
      <c r="C53" s="47"/>
      <c r="D53" s="46"/>
      <c r="E53" s="17"/>
      <c r="F53" s="13"/>
      <c r="G53" s="16"/>
    </row>
    <row r="54" spans="1:9" x14ac:dyDescent="0.25">
      <c r="A54" s="44" t="s">
        <v>31</v>
      </c>
      <c r="B54" s="48"/>
      <c r="C54" s="160"/>
      <c r="D54" s="161"/>
      <c r="E54" s="49"/>
      <c r="F54" s="35">
        <f>F47+F49+F51</f>
        <v>41383757.399999999</v>
      </c>
      <c r="G54" s="16"/>
    </row>
    <row r="55" spans="1:9" ht="17.25" customHeight="1" x14ac:dyDescent="0.25">
      <c r="A55" s="123"/>
      <c r="B55" s="2"/>
      <c r="C55" s="2"/>
      <c r="D55" s="2"/>
      <c r="E55" s="54"/>
      <c r="F55" s="53"/>
    </row>
    <row r="56" spans="1:9" x14ac:dyDescent="0.25">
      <c r="A56" s="123"/>
      <c r="B56" s="37" t="s">
        <v>32</v>
      </c>
      <c r="C56" s="37"/>
      <c r="D56" s="37"/>
      <c r="E56" s="54"/>
      <c r="F56" s="2"/>
    </row>
    <row r="57" spans="1:9" ht="18.75" customHeight="1" x14ac:dyDescent="0.25">
      <c r="A57" s="123"/>
      <c r="B57" s="2"/>
      <c r="C57" s="2"/>
      <c r="D57" s="2"/>
      <c r="E57" s="54"/>
      <c r="F57" s="133" t="s">
        <v>112</v>
      </c>
    </row>
    <row r="58" spans="1:9" ht="45" x14ac:dyDescent="0.25">
      <c r="A58" s="18">
        <v>7911111</v>
      </c>
      <c r="B58" s="56" t="s">
        <v>33</v>
      </c>
      <c r="C58" s="14"/>
      <c r="D58" s="57"/>
      <c r="E58" s="13"/>
      <c r="F58" s="12">
        <v>1500000</v>
      </c>
    </row>
    <row r="59" spans="1:9" ht="25.5" x14ac:dyDescent="0.25">
      <c r="A59" s="18">
        <v>7911112</v>
      </c>
      <c r="B59" s="58" t="s">
        <v>34</v>
      </c>
      <c r="C59" s="59"/>
      <c r="D59" s="60"/>
      <c r="E59" s="13"/>
      <c r="F59" s="12">
        <v>500000</v>
      </c>
    </row>
    <row r="60" spans="1:9" x14ac:dyDescent="0.25">
      <c r="A60" s="18">
        <v>7911113</v>
      </c>
      <c r="B60" s="58" t="s">
        <v>35</v>
      </c>
      <c r="C60" s="59"/>
      <c r="D60" s="61"/>
      <c r="E60" s="13"/>
      <c r="F60" s="12">
        <v>856000</v>
      </c>
    </row>
    <row r="61" spans="1:9" x14ac:dyDescent="0.25">
      <c r="A61" s="18">
        <v>7911114</v>
      </c>
      <c r="B61" s="62" t="s">
        <v>36</v>
      </c>
      <c r="C61" s="39"/>
      <c r="D61" s="63"/>
      <c r="E61" s="13"/>
      <c r="F61" s="12">
        <v>0</v>
      </c>
    </row>
    <row r="62" spans="1:9" x14ac:dyDescent="0.25">
      <c r="A62" s="18"/>
      <c r="B62" s="64" t="s">
        <v>37</v>
      </c>
      <c r="C62" s="26"/>
      <c r="D62" s="65"/>
      <c r="E62" s="23"/>
      <c r="F62" s="66">
        <f>F58+F59+F60+F61</f>
        <v>2856000</v>
      </c>
    </row>
    <row r="63" spans="1:9" x14ac:dyDescent="0.25">
      <c r="A63" s="123"/>
      <c r="B63" s="68" t="s">
        <v>134</v>
      </c>
      <c r="C63" s="22"/>
      <c r="D63" s="65"/>
      <c r="E63" s="23"/>
      <c r="F63" s="66">
        <f>F38+F47+F49+F51+F62</f>
        <v>103629744.40000001</v>
      </c>
    </row>
    <row r="64" spans="1:9" x14ac:dyDescent="0.25">
      <c r="A64" s="123"/>
      <c r="B64" s="2"/>
      <c r="C64" s="69"/>
      <c r="D64" s="2"/>
      <c r="E64" s="23"/>
      <c r="F64" s="66">
        <f>F63</f>
        <v>103629744.40000001</v>
      </c>
      <c r="G64" s="16"/>
      <c r="H64" s="16"/>
      <c r="I64" s="16"/>
    </row>
    <row r="65" spans="1:16" x14ac:dyDescent="0.25">
      <c r="A65" s="123"/>
      <c r="B65" s="2"/>
      <c r="C65" s="69"/>
      <c r="D65" s="2"/>
      <c r="E65" s="113"/>
      <c r="F65" s="114"/>
      <c r="G65" s="16"/>
      <c r="H65" s="16"/>
      <c r="I65" s="16"/>
    </row>
    <row r="66" spans="1:16" x14ac:dyDescent="0.25">
      <c r="A66" s="123"/>
      <c r="B66" s="2"/>
      <c r="C66" s="69"/>
      <c r="D66" s="2"/>
      <c r="E66" s="113"/>
      <c r="F66" s="114"/>
      <c r="G66" s="16"/>
      <c r="H66" s="16"/>
      <c r="I66" s="16"/>
    </row>
    <row r="67" spans="1:16" x14ac:dyDescent="0.25">
      <c r="A67" s="123"/>
      <c r="B67" s="2"/>
      <c r="C67" s="69"/>
      <c r="D67" s="2"/>
      <c r="E67" s="113"/>
      <c r="F67" s="114"/>
      <c r="G67" s="16"/>
      <c r="H67" s="16"/>
      <c r="I67" s="16"/>
    </row>
    <row r="68" spans="1:16" x14ac:dyDescent="0.25">
      <c r="E68" s="70"/>
    </row>
    <row r="69" spans="1:16" x14ac:dyDescent="0.25">
      <c r="E69" s="70"/>
    </row>
    <row r="70" spans="1:16" x14ac:dyDescent="0.25">
      <c r="A70" s="123"/>
      <c r="B70" s="156" t="s">
        <v>40</v>
      </c>
      <c r="C70" s="156"/>
      <c r="D70" s="156"/>
      <c r="E70" s="156"/>
      <c r="F70" s="121"/>
      <c r="G70" s="2"/>
      <c r="H70" s="2"/>
      <c r="I70" s="2"/>
      <c r="J70" s="72"/>
      <c r="K70" s="2"/>
      <c r="L70" s="73"/>
      <c r="M70" s="53"/>
      <c r="N70" s="2"/>
      <c r="O70" s="2"/>
      <c r="P70" s="2"/>
    </row>
    <row r="71" spans="1:16" x14ac:dyDescent="0.25">
      <c r="A71" s="123"/>
      <c r="B71" s="3" t="s">
        <v>41</v>
      </c>
      <c r="C71" s="3"/>
      <c r="D71" s="3"/>
      <c r="E71" s="121"/>
      <c r="F71" s="121"/>
      <c r="G71" s="2"/>
      <c r="H71" s="2"/>
      <c r="I71" s="2"/>
      <c r="J71" s="74"/>
      <c r="K71" s="2"/>
      <c r="L71" s="73"/>
      <c r="M71" s="53"/>
      <c r="N71" s="2"/>
      <c r="O71" s="2"/>
      <c r="P71" s="2"/>
    </row>
    <row r="72" spans="1:16" x14ac:dyDescent="0.25">
      <c r="A72" s="123"/>
      <c r="B72" s="2"/>
      <c r="C72" s="2"/>
      <c r="D72" s="2"/>
      <c r="E72" s="2"/>
      <c r="F72" s="2"/>
      <c r="G72" s="2"/>
      <c r="H72" s="2"/>
      <c r="I72" s="2"/>
      <c r="J72" s="75"/>
      <c r="K72" s="2"/>
      <c r="L72" s="73"/>
      <c r="M72" s="53"/>
      <c r="N72" s="2"/>
      <c r="O72" s="2"/>
      <c r="P72" s="2"/>
    </row>
    <row r="73" spans="1:16" ht="45" x14ac:dyDescent="0.25">
      <c r="A73" s="76" t="s">
        <v>9</v>
      </c>
      <c r="B73" s="18" t="s">
        <v>42</v>
      </c>
      <c r="C73" s="102" t="s">
        <v>137</v>
      </c>
      <c r="D73" s="77" t="s">
        <v>43</v>
      </c>
      <c r="E73" s="55" t="s">
        <v>44</v>
      </c>
      <c r="F73" s="78" t="s">
        <v>45</v>
      </c>
      <c r="G73" s="55" t="s">
        <v>46</v>
      </c>
      <c r="H73" s="55" t="s">
        <v>106</v>
      </c>
    </row>
    <row r="74" spans="1:16" x14ac:dyDescent="0.25">
      <c r="A74" s="4"/>
      <c r="B74" s="79" t="s">
        <v>116</v>
      </c>
      <c r="C74" s="103">
        <f>F64</f>
        <v>103629744.40000001</v>
      </c>
      <c r="D74" s="13">
        <f>F62</f>
        <v>2856000</v>
      </c>
      <c r="E74" s="12">
        <f>F34</f>
        <v>59389986</v>
      </c>
      <c r="F74" s="12">
        <f>F49</f>
        <v>3733757.4</v>
      </c>
      <c r="G74" s="12">
        <f>F47</f>
        <v>37650000</v>
      </c>
      <c r="H74" s="12">
        <f>D74+E74+F74+G74</f>
        <v>103629743.40000001</v>
      </c>
    </row>
    <row r="75" spans="1:16" x14ac:dyDescent="0.25">
      <c r="A75" s="18">
        <v>1</v>
      </c>
      <c r="B75" s="18">
        <v>2</v>
      </c>
      <c r="C75" s="104">
        <v>6</v>
      </c>
      <c r="D75" s="80">
        <v>7</v>
      </c>
      <c r="E75" s="81">
        <v>8</v>
      </c>
      <c r="F75" s="81">
        <v>9</v>
      </c>
      <c r="G75" s="81">
        <v>10</v>
      </c>
      <c r="H75" s="81"/>
    </row>
    <row r="76" spans="1:16" x14ac:dyDescent="0.25">
      <c r="A76" s="18"/>
      <c r="B76" s="18"/>
      <c r="C76" s="105"/>
      <c r="D76" s="13"/>
      <c r="E76" s="12"/>
      <c r="F76" s="12"/>
      <c r="G76" s="12"/>
      <c r="H76" s="12"/>
    </row>
    <row r="77" spans="1:16" x14ac:dyDescent="0.25">
      <c r="A77" s="82">
        <v>4111</v>
      </c>
      <c r="B77" s="32" t="s">
        <v>47</v>
      </c>
      <c r="C77" s="103">
        <v>35799126</v>
      </c>
      <c r="D77" s="13">
        <v>450000</v>
      </c>
      <c r="E77" s="12">
        <v>23590718</v>
      </c>
      <c r="F77" s="12"/>
      <c r="G77" s="12">
        <v>11758408</v>
      </c>
      <c r="H77" s="12">
        <f>D77+E77+F77+G77</f>
        <v>35799126</v>
      </c>
      <c r="J77" s="16"/>
    </row>
    <row r="78" spans="1:16" x14ac:dyDescent="0.25">
      <c r="A78" s="82">
        <v>4121</v>
      </c>
      <c r="B78" s="32" t="s">
        <v>48</v>
      </c>
      <c r="C78" s="103">
        <v>4276130.05</v>
      </c>
      <c r="D78" s="13">
        <v>54000</v>
      </c>
      <c r="E78" s="12">
        <v>2821687.05</v>
      </c>
      <c r="F78" s="12"/>
      <c r="G78" s="12">
        <v>1400443</v>
      </c>
      <c r="H78" s="12">
        <f t="shared" ref="H78:H131" si="0">D78+E78+F78+G78</f>
        <v>4276130.05</v>
      </c>
      <c r="J78" s="16"/>
    </row>
    <row r="79" spans="1:16" x14ac:dyDescent="0.25">
      <c r="A79" s="82">
        <v>4122</v>
      </c>
      <c r="B79" s="32" t="s">
        <v>49</v>
      </c>
      <c r="C79" s="103">
        <v>1863805</v>
      </c>
      <c r="D79" s="13">
        <v>23175</v>
      </c>
      <c r="E79" s="12">
        <v>1210982</v>
      </c>
      <c r="F79" s="12"/>
      <c r="G79" s="12">
        <v>629648</v>
      </c>
      <c r="H79" s="12">
        <f>D79+E79+F79+G79</f>
        <v>1863805</v>
      </c>
      <c r="J79" s="16"/>
    </row>
    <row r="80" spans="1:16" x14ac:dyDescent="0.25">
      <c r="A80" s="82">
        <v>4123</v>
      </c>
      <c r="B80" s="32" t="s">
        <v>50</v>
      </c>
      <c r="C80" s="103">
        <v>0</v>
      </c>
      <c r="D80" s="13"/>
      <c r="E80" s="12"/>
      <c r="F80" s="12"/>
      <c r="G80" s="12"/>
      <c r="H80" s="12">
        <f t="shared" si="0"/>
        <v>0</v>
      </c>
      <c r="J80" s="16"/>
    </row>
    <row r="81" spans="1:10" x14ac:dyDescent="0.25">
      <c r="A81" s="82">
        <v>4131</v>
      </c>
      <c r="B81" s="32" t="s">
        <v>51</v>
      </c>
      <c r="C81" s="103">
        <v>270000</v>
      </c>
      <c r="D81" s="13"/>
      <c r="E81" s="12">
        <v>170000</v>
      </c>
      <c r="F81" s="12"/>
      <c r="G81" s="12">
        <v>100000</v>
      </c>
      <c r="H81" s="12">
        <f t="shared" si="0"/>
        <v>270000</v>
      </c>
      <c r="J81" s="16"/>
    </row>
    <row r="82" spans="1:10" x14ac:dyDescent="0.25">
      <c r="A82" s="82">
        <v>4141</v>
      </c>
      <c r="B82" s="32" t="s">
        <v>52</v>
      </c>
      <c r="C82" s="103">
        <v>0</v>
      </c>
      <c r="D82" s="13"/>
      <c r="E82" s="12"/>
      <c r="F82" s="12"/>
      <c r="G82" s="12">
        <v>0</v>
      </c>
      <c r="H82" s="12">
        <f t="shared" si="0"/>
        <v>0</v>
      </c>
      <c r="J82" s="16"/>
    </row>
    <row r="83" spans="1:10" x14ac:dyDescent="0.25">
      <c r="A83" s="82">
        <v>4143</v>
      </c>
      <c r="B83" s="32" t="s">
        <v>53</v>
      </c>
      <c r="C83" s="103">
        <v>675000</v>
      </c>
      <c r="D83" s="13"/>
      <c r="E83" s="12"/>
      <c r="F83" s="12"/>
      <c r="G83" s="12">
        <v>675000</v>
      </c>
      <c r="H83" s="12">
        <f t="shared" si="0"/>
        <v>675000</v>
      </c>
      <c r="J83" s="16"/>
    </row>
    <row r="84" spans="1:10" x14ac:dyDescent="0.25">
      <c r="A84" s="82">
        <v>4144</v>
      </c>
      <c r="B84" s="32" t="s">
        <v>54</v>
      </c>
      <c r="C84" s="103">
        <v>400000</v>
      </c>
      <c r="D84" s="13"/>
      <c r="E84" s="12"/>
      <c r="F84" s="12"/>
      <c r="G84" s="12">
        <v>400000</v>
      </c>
      <c r="H84" s="12">
        <f t="shared" si="0"/>
        <v>400000</v>
      </c>
      <c r="J84" s="16"/>
    </row>
    <row r="85" spans="1:10" x14ac:dyDescent="0.25">
      <c r="A85" s="82">
        <v>4151</v>
      </c>
      <c r="B85" s="32" t="s">
        <v>55</v>
      </c>
      <c r="C85" s="103">
        <v>1285000</v>
      </c>
      <c r="D85" s="13"/>
      <c r="E85" s="12">
        <v>435000</v>
      </c>
      <c r="F85" s="12"/>
      <c r="G85" s="12">
        <v>850000</v>
      </c>
      <c r="H85" s="12">
        <f t="shared" si="0"/>
        <v>1285000</v>
      </c>
      <c r="J85" s="16"/>
    </row>
    <row r="86" spans="1:10" x14ac:dyDescent="0.25">
      <c r="A86" s="82">
        <v>4161</v>
      </c>
      <c r="B86" s="32" t="s">
        <v>56</v>
      </c>
      <c r="C86" s="103">
        <v>970000</v>
      </c>
      <c r="D86" s="13"/>
      <c r="E86" s="12">
        <v>480000</v>
      </c>
      <c r="F86" s="12"/>
      <c r="G86" s="12">
        <v>490000</v>
      </c>
      <c r="H86" s="12">
        <f t="shared" si="0"/>
        <v>970000</v>
      </c>
      <c r="J86" s="16"/>
    </row>
    <row r="87" spans="1:10" x14ac:dyDescent="0.25">
      <c r="A87" s="82">
        <v>4211</v>
      </c>
      <c r="B87" s="32" t="s">
        <v>57</v>
      </c>
      <c r="C87" s="103">
        <v>200000</v>
      </c>
      <c r="D87" s="13">
        <v>10000</v>
      </c>
      <c r="E87" s="12">
        <v>110000</v>
      </c>
      <c r="F87" s="12"/>
      <c r="G87" s="12">
        <v>80000</v>
      </c>
      <c r="H87" s="12">
        <f t="shared" si="0"/>
        <v>200000</v>
      </c>
      <c r="J87" s="16"/>
    </row>
    <row r="88" spans="1:10" x14ac:dyDescent="0.25">
      <c r="A88" s="82">
        <v>4212</v>
      </c>
      <c r="B88" s="32" t="s">
        <v>58</v>
      </c>
      <c r="C88" s="103">
        <v>2769131.69</v>
      </c>
      <c r="D88" s="13"/>
      <c r="E88" s="12">
        <v>1404924</v>
      </c>
      <c r="F88" s="12"/>
      <c r="G88" s="12">
        <v>1364207.69</v>
      </c>
      <c r="H88" s="12">
        <f t="shared" si="0"/>
        <v>2769131.69</v>
      </c>
      <c r="J88" s="16"/>
    </row>
    <row r="89" spans="1:10" x14ac:dyDescent="0.25">
      <c r="A89" s="82">
        <v>4213</v>
      </c>
      <c r="B89" s="32" t="s">
        <v>59</v>
      </c>
      <c r="C89" s="103">
        <v>750000</v>
      </c>
      <c r="D89" s="13">
        <v>50000</v>
      </c>
      <c r="E89" s="12">
        <v>250000</v>
      </c>
      <c r="F89" s="12"/>
      <c r="G89" s="12">
        <v>450000</v>
      </c>
      <c r="H89" s="12">
        <f t="shared" si="0"/>
        <v>750000</v>
      </c>
      <c r="J89" s="16"/>
    </row>
    <row r="90" spans="1:10" x14ac:dyDescent="0.25">
      <c r="A90" s="82">
        <v>4214</v>
      </c>
      <c r="B90" s="32" t="s">
        <v>60</v>
      </c>
      <c r="C90" s="103">
        <v>1000000</v>
      </c>
      <c r="D90" s="13">
        <v>400000</v>
      </c>
      <c r="E90" s="12">
        <v>400000</v>
      </c>
      <c r="F90" s="12"/>
      <c r="G90" s="12">
        <v>200000</v>
      </c>
      <c r="H90" s="12">
        <f t="shared" si="0"/>
        <v>1000000</v>
      </c>
      <c r="J90" s="16"/>
    </row>
    <row r="91" spans="1:10" x14ac:dyDescent="0.25">
      <c r="A91" s="82">
        <v>4215</v>
      </c>
      <c r="B91" s="32" t="s">
        <v>61</v>
      </c>
      <c r="C91" s="103">
        <v>250000</v>
      </c>
      <c r="D91" s="13"/>
      <c r="E91" s="12">
        <v>170000</v>
      </c>
      <c r="F91" s="12"/>
      <c r="G91" s="12">
        <v>80000</v>
      </c>
      <c r="H91" s="12">
        <f t="shared" si="0"/>
        <v>250000</v>
      </c>
      <c r="J91" s="16"/>
    </row>
    <row r="92" spans="1:10" x14ac:dyDescent="0.25">
      <c r="A92" s="82">
        <v>4221</v>
      </c>
      <c r="B92" s="32" t="s">
        <v>62</v>
      </c>
      <c r="C92" s="103">
        <v>650000</v>
      </c>
      <c r="D92" s="13">
        <v>160000</v>
      </c>
      <c r="E92" s="12"/>
      <c r="F92" s="12"/>
      <c r="G92" s="12">
        <v>490000</v>
      </c>
      <c r="H92" s="12">
        <f t="shared" si="0"/>
        <v>650000</v>
      </c>
      <c r="J92" s="16"/>
    </row>
    <row r="93" spans="1:10" x14ac:dyDescent="0.25">
      <c r="A93" s="82">
        <v>4222</v>
      </c>
      <c r="B93" s="32" t="s">
        <v>63</v>
      </c>
      <c r="C93" s="103">
        <v>510000</v>
      </c>
      <c r="D93" s="13">
        <v>70000</v>
      </c>
      <c r="E93" s="12"/>
      <c r="F93" s="12"/>
      <c r="G93" s="12">
        <v>440000</v>
      </c>
      <c r="H93" s="12">
        <f t="shared" si="0"/>
        <v>510000</v>
      </c>
      <c r="J93" s="16"/>
    </row>
    <row r="94" spans="1:10" x14ac:dyDescent="0.25">
      <c r="A94" s="82">
        <v>4223</v>
      </c>
      <c r="B94" s="32" t="s">
        <v>64</v>
      </c>
      <c r="C94" s="103">
        <v>1061241</v>
      </c>
      <c r="D94" s="13">
        <v>200000</v>
      </c>
      <c r="E94" s="12">
        <v>211241</v>
      </c>
      <c r="F94" s="12"/>
      <c r="G94" s="12">
        <v>650000</v>
      </c>
      <c r="H94" s="12">
        <f t="shared" si="0"/>
        <v>1061241</v>
      </c>
      <c r="I94" s="16"/>
      <c r="J94" s="16"/>
    </row>
    <row r="95" spans="1:10" x14ac:dyDescent="0.25">
      <c r="A95" s="82">
        <v>4231</v>
      </c>
      <c r="B95" s="32" t="s">
        <v>65</v>
      </c>
      <c r="C95" s="103">
        <v>4358000</v>
      </c>
      <c r="D95" s="13">
        <v>356000</v>
      </c>
      <c r="E95" s="12"/>
      <c r="F95" s="12">
        <v>1202000</v>
      </c>
      <c r="G95" s="12">
        <v>2800000</v>
      </c>
      <c r="H95" s="12">
        <f>D95+E95+F95+G95</f>
        <v>4358000</v>
      </c>
      <c r="I95" s="134"/>
      <c r="J95" s="16"/>
    </row>
    <row r="96" spans="1:10" x14ac:dyDescent="0.25">
      <c r="A96" s="82">
        <v>4232</v>
      </c>
      <c r="B96" s="32" t="s">
        <v>66</v>
      </c>
      <c r="C96" s="103">
        <v>1030000</v>
      </c>
      <c r="D96" s="13">
        <v>200000</v>
      </c>
      <c r="E96" s="12">
        <v>200000</v>
      </c>
      <c r="F96" s="12"/>
      <c r="G96" s="12">
        <v>630000</v>
      </c>
      <c r="H96" s="12">
        <f t="shared" si="0"/>
        <v>1030000</v>
      </c>
      <c r="I96" s="16"/>
      <c r="J96" s="16"/>
    </row>
    <row r="97" spans="1:10" x14ac:dyDescent="0.25">
      <c r="A97" s="82">
        <v>4233</v>
      </c>
      <c r="B97" s="32" t="s">
        <v>67</v>
      </c>
      <c r="C97" s="106">
        <v>500000</v>
      </c>
      <c r="D97" s="13"/>
      <c r="E97" s="12"/>
      <c r="F97" s="12"/>
      <c r="G97" s="12">
        <v>500000</v>
      </c>
      <c r="H97" s="12">
        <f t="shared" si="0"/>
        <v>500000</v>
      </c>
      <c r="I97" s="16"/>
      <c r="J97" s="16"/>
    </row>
    <row r="98" spans="1:10" x14ac:dyDescent="0.25">
      <c r="A98" s="82">
        <v>4234</v>
      </c>
      <c r="B98" s="32" t="s">
        <v>68</v>
      </c>
      <c r="C98" s="103">
        <v>260000</v>
      </c>
      <c r="D98" s="13">
        <v>260000</v>
      </c>
      <c r="E98" s="12"/>
      <c r="F98" s="12"/>
      <c r="G98" s="12"/>
      <c r="H98" s="12">
        <f t="shared" si="0"/>
        <v>260000</v>
      </c>
      <c r="I98" s="16"/>
      <c r="J98" s="16"/>
    </row>
    <row r="99" spans="1:10" x14ac:dyDescent="0.25">
      <c r="A99" s="82">
        <v>4235</v>
      </c>
      <c r="B99" s="32" t="s">
        <v>69</v>
      </c>
      <c r="C99" s="103">
        <v>3200000</v>
      </c>
      <c r="D99" s="13"/>
      <c r="E99" s="12"/>
      <c r="F99" s="12"/>
      <c r="G99" s="12">
        <v>3200000</v>
      </c>
      <c r="H99" s="12">
        <f t="shared" si="0"/>
        <v>3200000</v>
      </c>
      <c r="I99" s="16"/>
      <c r="J99" s="16"/>
    </row>
    <row r="100" spans="1:10" x14ac:dyDescent="0.25">
      <c r="A100" s="82">
        <v>4236</v>
      </c>
      <c r="B100" s="83" t="s">
        <v>70</v>
      </c>
      <c r="C100" s="103">
        <v>0</v>
      </c>
      <c r="D100" s="13"/>
      <c r="E100" s="12"/>
      <c r="F100" s="12"/>
      <c r="G100" s="12">
        <v>0</v>
      </c>
      <c r="H100" s="12">
        <f t="shared" si="0"/>
        <v>0</v>
      </c>
      <c r="I100" s="16"/>
      <c r="J100" s="16"/>
    </row>
    <row r="101" spans="1:10" x14ac:dyDescent="0.25">
      <c r="A101" s="82">
        <v>4237</v>
      </c>
      <c r="B101" s="32" t="s">
        <v>71</v>
      </c>
      <c r="C101" s="103">
        <v>420000</v>
      </c>
      <c r="D101" s="13"/>
      <c r="E101" s="12"/>
      <c r="F101" s="12"/>
      <c r="G101" s="12">
        <v>420000</v>
      </c>
      <c r="H101" s="12">
        <f t="shared" si="0"/>
        <v>420000</v>
      </c>
      <c r="I101" s="16"/>
      <c r="J101" s="16"/>
    </row>
    <row r="102" spans="1:10" x14ac:dyDescent="0.25">
      <c r="A102" s="82">
        <v>4239</v>
      </c>
      <c r="B102" s="32" t="s">
        <v>72</v>
      </c>
      <c r="C102" s="103">
        <v>1300000</v>
      </c>
      <c r="D102" s="13"/>
      <c r="E102" s="12">
        <v>800000</v>
      </c>
      <c r="F102" s="12"/>
      <c r="G102" s="12">
        <v>500000</v>
      </c>
      <c r="H102" s="12">
        <f t="shared" si="0"/>
        <v>1300000</v>
      </c>
      <c r="I102" s="16"/>
      <c r="J102" s="16"/>
    </row>
    <row r="103" spans="1:10" x14ac:dyDescent="0.25">
      <c r="A103" s="82">
        <v>4243</v>
      </c>
      <c r="B103" s="32" t="s">
        <v>73</v>
      </c>
      <c r="C103" s="103">
        <v>1018645.6</v>
      </c>
      <c r="D103" s="13">
        <v>0</v>
      </c>
      <c r="E103" s="12">
        <v>200000</v>
      </c>
      <c r="F103" s="12"/>
      <c r="G103" s="12">
        <v>818645.6</v>
      </c>
      <c r="H103" s="12">
        <f t="shared" si="0"/>
        <v>1018645.6</v>
      </c>
      <c r="I103" s="16"/>
      <c r="J103" s="16"/>
    </row>
    <row r="104" spans="1:10" x14ac:dyDescent="0.25">
      <c r="A104" s="82">
        <v>4249</v>
      </c>
      <c r="B104" s="32" t="s">
        <v>74</v>
      </c>
      <c r="C104" s="103">
        <v>0</v>
      </c>
      <c r="D104" s="13"/>
      <c r="E104" s="12"/>
      <c r="F104" s="12"/>
      <c r="G104" s="12">
        <v>0</v>
      </c>
      <c r="H104" s="12">
        <f t="shared" si="0"/>
        <v>0</v>
      </c>
      <c r="I104" s="16"/>
      <c r="J104" s="16"/>
    </row>
    <row r="105" spans="1:10" x14ac:dyDescent="0.25">
      <c r="A105" s="107">
        <v>425111</v>
      </c>
      <c r="B105" s="108" t="s">
        <v>75</v>
      </c>
      <c r="C105" s="115">
        <v>0</v>
      </c>
      <c r="D105" s="115"/>
      <c r="E105" s="115"/>
      <c r="F105" s="115"/>
      <c r="G105" s="115"/>
      <c r="H105" s="115">
        <f t="shared" si="0"/>
        <v>0</v>
      </c>
      <c r="I105" s="16"/>
      <c r="J105" s="16"/>
    </row>
    <row r="106" spans="1:10" x14ac:dyDescent="0.25">
      <c r="A106" s="107">
        <v>425112</v>
      </c>
      <c r="B106" s="108" t="s">
        <v>76</v>
      </c>
      <c r="C106" s="116">
        <v>0</v>
      </c>
      <c r="D106" s="115"/>
      <c r="E106" s="115"/>
      <c r="F106" s="115"/>
      <c r="G106" s="115"/>
      <c r="H106" s="115">
        <f t="shared" si="0"/>
        <v>0</v>
      </c>
      <c r="I106" s="16"/>
      <c r="J106" s="16"/>
    </row>
    <row r="107" spans="1:10" x14ac:dyDescent="0.25">
      <c r="A107" s="107">
        <v>425116</v>
      </c>
      <c r="B107" s="109" t="s">
        <v>77</v>
      </c>
      <c r="C107" s="116">
        <v>0</v>
      </c>
      <c r="D107" s="115"/>
      <c r="E107" s="115"/>
      <c r="F107" s="115"/>
      <c r="G107" s="115">
        <v>0</v>
      </c>
      <c r="H107" s="115">
        <f t="shared" si="0"/>
        <v>0</v>
      </c>
      <c r="I107" s="16"/>
      <c r="J107" s="16"/>
    </row>
    <row r="108" spans="1:10" x14ac:dyDescent="0.25">
      <c r="A108" s="117">
        <v>4251</v>
      </c>
      <c r="B108" s="118" t="s">
        <v>78</v>
      </c>
      <c r="C108" s="119">
        <v>2870607</v>
      </c>
      <c r="D108" s="119"/>
      <c r="E108" s="119">
        <v>500000</v>
      </c>
      <c r="F108" s="119"/>
      <c r="G108" s="119">
        <v>2370607</v>
      </c>
      <c r="H108" s="119">
        <f t="shared" si="0"/>
        <v>2870607</v>
      </c>
      <c r="I108" s="16"/>
      <c r="J108" s="16"/>
    </row>
    <row r="109" spans="1:10" x14ac:dyDescent="0.25">
      <c r="A109" s="82">
        <v>4252</v>
      </c>
      <c r="B109" s="32" t="s">
        <v>79</v>
      </c>
      <c r="C109" s="103">
        <v>600000</v>
      </c>
      <c r="D109" s="13"/>
      <c r="E109" s="12">
        <v>200000</v>
      </c>
      <c r="F109" s="12"/>
      <c r="G109" s="12">
        <v>400000</v>
      </c>
      <c r="H109" s="12">
        <f t="shared" si="0"/>
        <v>600000</v>
      </c>
      <c r="I109" s="16"/>
      <c r="J109" s="16"/>
    </row>
    <row r="110" spans="1:10" x14ac:dyDescent="0.25">
      <c r="A110" s="82">
        <v>4261</v>
      </c>
      <c r="B110" s="32" t="s">
        <v>80</v>
      </c>
      <c r="C110" s="103">
        <v>1748211</v>
      </c>
      <c r="D110" s="13"/>
      <c r="E110" s="13">
        <v>260000</v>
      </c>
      <c r="F110" s="13">
        <v>898211</v>
      </c>
      <c r="G110" s="12">
        <v>590000</v>
      </c>
      <c r="H110" s="12">
        <f t="shared" si="0"/>
        <v>1748211</v>
      </c>
      <c r="I110" s="134"/>
      <c r="J110" s="16"/>
    </row>
    <row r="111" spans="1:10" x14ac:dyDescent="0.25">
      <c r="A111" s="82">
        <v>4262</v>
      </c>
      <c r="B111" s="32" t="s">
        <v>81</v>
      </c>
      <c r="C111" s="103">
        <v>500000</v>
      </c>
      <c r="D111" s="13">
        <v>140000</v>
      </c>
      <c r="E111" s="13">
        <v>200000</v>
      </c>
      <c r="F111" s="13"/>
      <c r="G111" s="12">
        <v>160000</v>
      </c>
      <c r="H111" s="12">
        <f t="shared" si="0"/>
        <v>500000</v>
      </c>
      <c r="I111" s="16"/>
      <c r="J111" s="16"/>
    </row>
    <row r="112" spans="1:10" x14ac:dyDescent="0.25">
      <c r="A112" s="82">
        <v>4263</v>
      </c>
      <c r="B112" s="32" t="s">
        <v>82</v>
      </c>
      <c r="C112" s="103">
        <v>108051</v>
      </c>
      <c r="D112" s="13"/>
      <c r="E112" s="13"/>
      <c r="F112" s="13"/>
      <c r="G112" s="12">
        <v>108051</v>
      </c>
      <c r="H112" s="12">
        <f t="shared" si="0"/>
        <v>108051</v>
      </c>
      <c r="I112" s="16"/>
      <c r="J112" s="16"/>
    </row>
    <row r="113" spans="1:10" x14ac:dyDescent="0.25">
      <c r="A113" s="82">
        <v>4264</v>
      </c>
      <c r="B113" s="83" t="s">
        <v>83</v>
      </c>
      <c r="C113" s="103">
        <v>490000</v>
      </c>
      <c r="D113" s="13">
        <v>250000</v>
      </c>
      <c r="E113" s="13">
        <v>100000</v>
      </c>
      <c r="F113" s="13"/>
      <c r="G113" s="12">
        <v>140000</v>
      </c>
      <c r="H113" s="12">
        <f t="shared" si="0"/>
        <v>490000</v>
      </c>
      <c r="I113" s="16"/>
      <c r="J113" s="16"/>
    </row>
    <row r="114" spans="1:10" x14ac:dyDescent="0.25">
      <c r="A114" s="110">
        <v>4267</v>
      </c>
      <c r="B114" s="108" t="s">
        <v>84</v>
      </c>
      <c r="C114" s="103">
        <v>511000</v>
      </c>
      <c r="D114" s="115"/>
      <c r="E114" s="115">
        <v>511000</v>
      </c>
      <c r="F114" s="115"/>
      <c r="G114" s="115"/>
      <c r="H114" s="115">
        <f t="shared" si="0"/>
        <v>511000</v>
      </c>
      <c r="I114" s="16"/>
      <c r="J114" s="16"/>
    </row>
    <row r="115" spans="1:10" x14ac:dyDescent="0.25">
      <c r="A115" s="110">
        <v>4267</v>
      </c>
      <c r="B115" s="111" t="s">
        <v>107</v>
      </c>
      <c r="C115" s="103">
        <v>1633546.4</v>
      </c>
      <c r="D115" s="115"/>
      <c r="E115" s="115"/>
      <c r="F115" s="115">
        <v>1633546.4</v>
      </c>
      <c r="G115" s="115"/>
      <c r="H115" s="115">
        <f t="shared" si="0"/>
        <v>1633546.4</v>
      </c>
      <c r="I115" s="16"/>
      <c r="J115" s="16"/>
    </row>
    <row r="116" spans="1:10" x14ac:dyDescent="0.25">
      <c r="A116" s="110">
        <v>4267</v>
      </c>
      <c r="B116" s="109" t="s">
        <v>85</v>
      </c>
      <c r="C116" s="103">
        <v>3662839.67</v>
      </c>
      <c r="D116" s="115">
        <v>132825</v>
      </c>
      <c r="E116" s="115">
        <v>2144600.9500000002</v>
      </c>
      <c r="F116" s="115"/>
      <c r="G116" s="115">
        <v>1385413.72</v>
      </c>
      <c r="H116" s="115">
        <f t="shared" si="0"/>
        <v>3662839.67</v>
      </c>
      <c r="I116" s="16"/>
      <c r="J116" s="16"/>
    </row>
    <row r="117" spans="1:10" x14ac:dyDescent="0.25">
      <c r="A117" s="107">
        <v>4267310</v>
      </c>
      <c r="B117" s="108" t="s">
        <v>86</v>
      </c>
      <c r="C117" s="103">
        <v>4013855</v>
      </c>
      <c r="D117" s="115"/>
      <c r="E117" s="115">
        <v>3693855</v>
      </c>
      <c r="F117" s="115"/>
      <c r="G117" s="115">
        <v>320000</v>
      </c>
      <c r="H117" s="115">
        <f t="shared" si="0"/>
        <v>4013855</v>
      </c>
      <c r="I117" s="16"/>
      <c r="J117" s="16"/>
    </row>
    <row r="118" spans="1:10" x14ac:dyDescent="0.25">
      <c r="A118" s="107">
        <v>4267410</v>
      </c>
      <c r="B118" s="108" t="s">
        <v>87</v>
      </c>
      <c r="C118" s="103">
        <v>18819529</v>
      </c>
      <c r="D118" s="115"/>
      <c r="E118" s="115">
        <v>18819529</v>
      </c>
      <c r="F118" s="115"/>
      <c r="G118" s="115"/>
      <c r="H118" s="115">
        <f t="shared" si="0"/>
        <v>18819529</v>
      </c>
      <c r="I118" s="16"/>
      <c r="J118" s="16"/>
    </row>
    <row r="119" spans="1:10" x14ac:dyDescent="0.25">
      <c r="A119" s="82">
        <v>4268</v>
      </c>
      <c r="B119" s="32" t="s">
        <v>88</v>
      </c>
      <c r="C119" s="103">
        <v>306449</v>
      </c>
      <c r="D119" s="13">
        <v>100000</v>
      </c>
      <c r="E119" s="13">
        <v>206449</v>
      </c>
      <c r="F119" s="13"/>
      <c r="G119" s="12"/>
      <c r="H119" s="12">
        <f t="shared" si="0"/>
        <v>306449</v>
      </c>
      <c r="I119" s="16"/>
      <c r="J119" s="16"/>
    </row>
    <row r="120" spans="1:10" x14ac:dyDescent="0.25">
      <c r="A120" s="82">
        <v>4269</v>
      </c>
      <c r="B120" s="32" t="s">
        <v>89</v>
      </c>
      <c r="C120" s="103">
        <v>914837.28</v>
      </c>
      <c r="D120" s="85"/>
      <c r="E120" s="13">
        <v>300000</v>
      </c>
      <c r="F120" s="13"/>
      <c r="G120" s="12">
        <v>614837.28</v>
      </c>
      <c r="H120" s="12">
        <f t="shared" si="0"/>
        <v>914837.28</v>
      </c>
      <c r="J120" s="16"/>
    </row>
    <row r="121" spans="1:10" x14ac:dyDescent="0.25">
      <c r="A121" s="82">
        <v>4311</v>
      </c>
      <c r="B121" s="84" t="s">
        <v>90</v>
      </c>
      <c r="C121" s="103">
        <v>73000</v>
      </c>
      <c r="D121" s="13"/>
      <c r="E121" s="13"/>
      <c r="F121" s="13"/>
      <c r="G121" s="12">
        <v>73000</v>
      </c>
      <c r="H121" s="12">
        <f t="shared" si="0"/>
        <v>73000</v>
      </c>
      <c r="J121" s="16">
        <f>C121+C122</f>
        <v>723000</v>
      </c>
    </row>
    <row r="122" spans="1:10" x14ac:dyDescent="0.25">
      <c r="A122" s="82">
        <v>4312</v>
      </c>
      <c r="B122" s="84" t="s">
        <v>91</v>
      </c>
      <c r="C122" s="103">
        <v>650000</v>
      </c>
      <c r="D122" s="85"/>
      <c r="E122" s="13"/>
      <c r="F122" s="13"/>
      <c r="G122" s="12">
        <v>650000</v>
      </c>
      <c r="H122" s="12">
        <f t="shared" si="0"/>
        <v>650000</v>
      </c>
      <c r="J122" s="16">
        <f>C121+C122</f>
        <v>723000</v>
      </c>
    </row>
    <row r="123" spans="1:10" x14ac:dyDescent="0.25">
      <c r="A123" s="82">
        <v>4651</v>
      </c>
      <c r="B123" s="83" t="s">
        <v>92</v>
      </c>
      <c r="C123" s="103">
        <v>490000</v>
      </c>
      <c r="D123" s="85"/>
      <c r="E123" s="13"/>
      <c r="F123" s="13"/>
      <c r="G123" s="12">
        <v>490000</v>
      </c>
      <c r="H123" s="12">
        <f t="shared" si="0"/>
        <v>490000</v>
      </c>
      <c r="J123" s="16"/>
    </row>
    <row r="124" spans="1:10" x14ac:dyDescent="0.25">
      <c r="A124" s="82">
        <v>4821</v>
      </c>
      <c r="B124" s="32" t="s">
        <v>93</v>
      </c>
      <c r="C124" s="103">
        <v>30000</v>
      </c>
      <c r="D124" s="13"/>
      <c r="E124" s="13"/>
      <c r="F124" s="13"/>
      <c r="G124" s="12">
        <v>30000</v>
      </c>
      <c r="H124" s="12">
        <f t="shared" si="0"/>
        <v>30000</v>
      </c>
      <c r="J124" s="16"/>
    </row>
    <row r="125" spans="1:10" x14ac:dyDescent="0.25">
      <c r="A125" s="82">
        <v>4822</v>
      </c>
      <c r="B125" s="84" t="s">
        <v>94</v>
      </c>
      <c r="C125" s="103">
        <v>60000</v>
      </c>
      <c r="D125" s="13"/>
      <c r="E125" s="13"/>
      <c r="F125" s="13"/>
      <c r="G125" s="12">
        <v>60000</v>
      </c>
      <c r="H125" s="12">
        <f t="shared" si="0"/>
        <v>60000</v>
      </c>
      <c r="J125" s="16"/>
    </row>
    <row r="126" spans="1:10" x14ac:dyDescent="0.25">
      <c r="A126" s="82">
        <v>4831</v>
      </c>
      <c r="B126" s="32" t="s">
        <v>95</v>
      </c>
      <c r="C126" s="103">
        <v>0</v>
      </c>
      <c r="D126" s="13"/>
      <c r="E126" s="13"/>
      <c r="F126" s="13"/>
      <c r="G126" s="12">
        <v>0</v>
      </c>
      <c r="H126" s="12">
        <f t="shared" si="0"/>
        <v>0</v>
      </c>
      <c r="J126" s="16"/>
    </row>
    <row r="127" spans="1:10" x14ac:dyDescent="0.25">
      <c r="A127" s="82">
        <v>5125</v>
      </c>
      <c r="B127" s="32" t="s">
        <v>96</v>
      </c>
      <c r="C127" s="103">
        <v>331738.71000000002</v>
      </c>
      <c r="D127" s="13"/>
      <c r="E127" s="13">
        <v>0</v>
      </c>
      <c r="F127" s="13"/>
      <c r="G127" s="12">
        <v>331738.71000000002</v>
      </c>
      <c r="H127" s="12">
        <f t="shared" si="0"/>
        <v>331738.71000000002</v>
      </c>
      <c r="J127" s="16"/>
    </row>
    <row r="128" spans="1:10" x14ac:dyDescent="0.25">
      <c r="A128" s="82">
        <v>5122</v>
      </c>
      <c r="B128" s="32" t="s">
        <v>97</v>
      </c>
      <c r="C128" s="103">
        <v>1000000</v>
      </c>
      <c r="D128" s="13"/>
      <c r="E128" s="13"/>
      <c r="F128" s="13"/>
      <c r="G128" s="12">
        <v>1000000</v>
      </c>
      <c r="H128" s="12">
        <f t="shared" si="0"/>
        <v>1000000</v>
      </c>
      <c r="J128" s="16"/>
    </row>
    <row r="129" spans="1:16" x14ac:dyDescent="0.25">
      <c r="A129" s="82">
        <v>5121</v>
      </c>
      <c r="B129" s="32" t="s">
        <v>98</v>
      </c>
      <c r="C129" s="103">
        <v>0</v>
      </c>
      <c r="D129" s="13"/>
      <c r="E129" s="13"/>
      <c r="F129" s="13"/>
      <c r="G129" s="12"/>
      <c r="H129" s="12">
        <f t="shared" si="0"/>
        <v>0</v>
      </c>
      <c r="J129" s="16"/>
    </row>
    <row r="130" spans="1:16" x14ac:dyDescent="0.25">
      <c r="A130" s="82"/>
      <c r="B130" s="83"/>
      <c r="C130" s="103">
        <v>0</v>
      </c>
      <c r="D130" s="13"/>
      <c r="E130" s="13">
        <v>0</v>
      </c>
      <c r="F130" s="13"/>
      <c r="G130" s="12"/>
      <c r="H130" s="12">
        <f t="shared" si="0"/>
        <v>0</v>
      </c>
      <c r="J130" s="16"/>
    </row>
    <row r="131" spans="1:16" ht="15.75" thickBot="1" x14ac:dyDescent="0.3">
      <c r="A131" s="86"/>
      <c r="B131" s="87"/>
      <c r="C131" s="103">
        <f>SUM(C76:C130)</f>
        <v>103629743.40000001</v>
      </c>
      <c r="D131" s="13">
        <f>D74-SUM(D77:D130)</f>
        <v>0</v>
      </c>
      <c r="E131" s="13">
        <f>E74-SUM(E77:E130)</f>
        <v>0</v>
      </c>
      <c r="F131" s="13">
        <f>F74-SUM(F77:F130)</f>
        <v>0</v>
      </c>
      <c r="G131" s="13">
        <f>G74-SUM(G77:G130)</f>
        <v>0</v>
      </c>
      <c r="H131" s="12">
        <f t="shared" si="0"/>
        <v>0</v>
      </c>
      <c r="J131" s="16"/>
    </row>
    <row r="132" spans="1:16" x14ac:dyDescent="0.25">
      <c r="A132" s="88"/>
      <c r="B132" s="89"/>
      <c r="C132" s="89"/>
      <c r="D132" s="90"/>
      <c r="E132" s="91"/>
      <c r="F132" s="89"/>
      <c r="G132" s="89"/>
      <c r="H132" s="89"/>
      <c r="I132" s="89"/>
      <c r="J132" s="2"/>
      <c r="K132" s="2"/>
      <c r="L132" s="69"/>
      <c r="M132" s="92"/>
      <c r="N132" s="54"/>
      <c r="O132" s="54"/>
      <c r="P132" s="54"/>
    </row>
    <row r="133" spans="1:16" x14ac:dyDescent="0.25">
      <c r="A133" s="123"/>
      <c r="B133" s="93"/>
      <c r="C133" s="90">
        <f>C74-C131</f>
        <v>1</v>
      </c>
      <c r="D133" s="2"/>
      <c r="E133" s="94"/>
      <c r="F133" s="2"/>
      <c r="G133" s="2"/>
      <c r="H133" s="2"/>
      <c r="I133" s="2"/>
      <c r="J133" s="2"/>
      <c r="K133" s="54"/>
      <c r="L133" s="69"/>
      <c r="M133" s="92"/>
      <c r="N133" s="54"/>
      <c r="O133" s="54"/>
      <c r="P133" s="54"/>
    </row>
    <row r="134" spans="1:16" x14ac:dyDescent="0.25">
      <c r="A134" s="123"/>
      <c r="B134" s="2"/>
      <c r="C134" s="2"/>
      <c r="D134" s="2"/>
      <c r="E134" s="54"/>
      <c r="F134" s="54"/>
      <c r="G134" s="2"/>
      <c r="H134" s="2"/>
      <c r="I134" s="2"/>
      <c r="J134" s="2"/>
      <c r="K134" s="2"/>
      <c r="L134" s="73"/>
      <c r="M134" s="53"/>
      <c r="N134" s="2"/>
      <c r="O134" s="2"/>
      <c r="P134" s="2"/>
    </row>
    <row r="135" spans="1:16" x14ac:dyDescent="0.25">
      <c r="A135" s="95" t="s">
        <v>99</v>
      </c>
      <c r="B135" s="95"/>
      <c r="C135" s="95"/>
      <c r="D135" s="95"/>
      <c r="E135" s="2" t="s">
        <v>100</v>
      </c>
      <c r="F135" s="2"/>
      <c r="G135" s="123"/>
      <c r="H135" s="123"/>
      <c r="I135" s="123"/>
      <c r="J135" s="69"/>
      <c r="K135" s="2"/>
      <c r="L135" s="73"/>
      <c r="M135" s="53"/>
      <c r="N135" s="2"/>
      <c r="O135" s="2"/>
      <c r="P135" s="2"/>
    </row>
    <row r="136" spans="1:16" x14ac:dyDescent="0.25">
      <c r="A136" s="95" t="s">
        <v>101</v>
      </c>
      <c r="B136" s="95"/>
      <c r="C136" s="95"/>
      <c r="D136" s="95"/>
      <c r="E136" s="96" t="s">
        <v>102</v>
      </c>
      <c r="F136" s="2"/>
      <c r="G136" s="2"/>
      <c r="H136" s="2"/>
      <c r="I136" s="2"/>
      <c r="J136" s="73"/>
      <c r="K136" s="2"/>
      <c r="L136" s="73"/>
      <c r="M136" s="53"/>
      <c r="N136" s="2"/>
      <c r="O136" s="2"/>
      <c r="P136" s="2"/>
    </row>
    <row r="137" spans="1:16" x14ac:dyDescent="0.25">
      <c r="A137" s="95" t="s">
        <v>103</v>
      </c>
      <c r="B137" s="95"/>
      <c r="C137" s="95"/>
      <c r="D137" s="95"/>
      <c r="E137" s="2"/>
      <c r="F137" s="2"/>
      <c r="G137" s="123"/>
      <c r="H137" s="123"/>
      <c r="I137" s="123"/>
      <c r="J137" s="73"/>
      <c r="N137" s="2"/>
      <c r="O137" s="2"/>
      <c r="P137" s="2"/>
    </row>
    <row r="138" spans="1:16" x14ac:dyDescent="0.25">
      <c r="A138" s="95" t="s">
        <v>104</v>
      </c>
      <c r="B138" s="95"/>
      <c r="C138" s="98"/>
      <c r="D138" s="98"/>
      <c r="E138" s="99"/>
      <c r="F138" s="73"/>
      <c r="G138" s="73"/>
      <c r="H138" s="73"/>
      <c r="I138" s="73"/>
      <c r="J138" s="73"/>
      <c r="N138" s="2"/>
      <c r="O138" s="2"/>
      <c r="P138" s="2"/>
    </row>
    <row r="139" spans="1:16" x14ac:dyDescent="0.25">
      <c r="A139" s="100" t="s">
        <v>138</v>
      </c>
      <c r="B139" s="100"/>
      <c r="C139" s="98"/>
      <c r="D139" s="98"/>
      <c r="E139" s="73"/>
      <c r="F139" s="73"/>
      <c r="G139" s="73"/>
      <c r="H139" s="73"/>
      <c r="I139" s="73"/>
      <c r="J139" s="73"/>
      <c r="N139" s="2"/>
      <c r="O139" s="2"/>
      <c r="P139" s="2"/>
    </row>
    <row r="140" spans="1:16" x14ac:dyDescent="0.25">
      <c r="A140" s="157" t="s">
        <v>139</v>
      </c>
      <c r="B140" s="158"/>
      <c r="C140" s="98"/>
      <c r="D140" s="98"/>
      <c r="E140" s="73"/>
      <c r="F140" s="73"/>
      <c r="G140" s="73"/>
      <c r="H140" s="73"/>
      <c r="I140" s="73"/>
      <c r="J140" s="73"/>
      <c r="K140" s="73"/>
      <c r="L140" s="73"/>
      <c r="M140" s="53"/>
      <c r="N140" s="2"/>
      <c r="O140" s="2"/>
      <c r="P140" s="2"/>
    </row>
    <row r="141" spans="1:16" x14ac:dyDescent="0.25">
      <c r="A141" s="95" t="s">
        <v>105</v>
      </c>
      <c r="B141" s="95"/>
      <c r="C141" s="98"/>
      <c r="D141" s="98"/>
      <c r="E141" s="73"/>
      <c r="F141" s="73"/>
      <c r="G141" s="36"/>
      <c r="H141" s="36"/>
      <c r="I141" s="36"/>
      <c r="J141" s="73"/>
      <c r="K141" s="73"/>
      <c r="L141" s="73"/>
      <c r="M141" s="53"/>
      <c r="N141" s="2"/>
      <c r="O141" s="2"/>
      <c r="P141" s="2"/>
    </row>
    <row r="142" spans="1:16" x14ac:dyDescent="0.25">
      <c r="A142" s="123"/>
      <c r="B142" s="2"/>
      <c r="C142" s="73"/>
      <c r="D142" s="73"/>
      <c r="E142" s="73"/>
      <c r="F142" s="73"/>
      <c r="G142" s="101"/>
      <c r="H142" s="101"/>
      <c r="I142" s="101"/>
      <c r="J142" s="73"/>
      <c r="K142" s="97"/>
      <c r="L142" s="53"/>
      <c r="M142" s="2"/>
      <c r="N142" s="2"/>
      <c r="O142" s="2"/>
    </row>
    <row r="143" spans="1:16" x14ac:dyDescent="0.25">
      <c r="A143" s="123"/>
      <c r="B143" s="2"/>
      <c r="C143" s="73"/>
      <c r="D143" s="73"/>
      <c r="E143" s="73"/>
      <c r="F143" s="73"/>
      <c r="G143" s="73"/>
      <c r="H143" s="73"/>
      <c r="I143" s="73"/>
      <c r="J143" s="73"/>
      <c r="K143" s="97"/>
      <c r="L143" s="53"/>
      <c r="M143" s="2"/>
      <c r="N143" s="2"/>
      <c r="O143" s="2"/>
    </row>
    <row r="144" spans="1:16" x14ac:dyDescent="0.25">
      <c r="A144" s="123"/>
      <c r="B144" s="2"/>
      <c r="C144" s="73"/>
      <c r="D144" s="73"/>
      <c r="E144" s="73"/>
      <c r="F144" s="73"/>
      <c r="G144" s="73"/>
      <c r="H144" s="73"/>
      <c r="I144" s="73"/>
      <c r="J144" s="73"/>
      <c r="K144" s="73"/>
      <c r="L144" s="53"/>
      <c r="M144" s="2"/>
      <c r="N144" s="2"/>
      <c r="O144" s="2"/>
    </row>
    <row r="145" spans="1:16" x14ac:dyDescent="0.25">
      <c r="A145" s="123"/>
      <c r="B145" s="2"/>
      <c r="C145" s="73"/>
      <c r="D145" s="73"/>
      <c r="E145" s="73"/>
      <c r="F145" s="73"/>
      <c r="G145" s="73"/>
      <c r="H145" s="73"/>
      <c r="I145" s="73"/>
      <c r="J145" s="73"/>
      <c r="K145" s="73"/>
      <c r="L145" s="53"/>
      <c r="M145" s="2"/>
      <c r="N145" s="2"/>
      <c r="O145" s="2"/>
    </row>
    <row r="146" spans="1:16" x14ac:dyDescent="0.25">
      <c r="A146" s="123"/>
      <c r="B146" s="2"/>
      <c r="C146" s="73"/>
      <c r="D146" s="73"/>
      <c r="E146" s="73"/>
      <c r="F146" s="73"/>
      <c r="G146" s="101"/>
      <c r="H146" s="101"/>
      <c r="I146" s="101"/>
      <c r="J146" s="73"/>
      <c r="K146" s="73"/>
      <c r="L146" s="73"/>
      <c r="M146" s="53"/>
      <c r="N146" s="2"/>
      <c r="O146" s="2"/>
      <c r="P146" s="2"/>
    </row>
  </sheetData>
  <mergeCells count="25">
    <mergeCell ref="B70:E70"/>
    <mergeCell ref="A140:B140"/>
    <mergeCell ref="A48:D48"/>
    <mergeCell ref="C49:D49"/>
    <mergeCell ref="C50:D50"/>
    <mergeCell ref="C52:D52"/>
    <mergeCell ref="C54:D54"/>
    <mergeCell ref="B35:D35"/>
    <mergeCell ref="A10:E10"/>
    <mergeCell ref="A11:E11"/>
    <mergeCell ref="A12:E12"/>
    <mergeCell ref="A13:E13"/>
    <mergeCell ref="A14:E14"/>
    <mergeCell ref="A16:E16"/>
    <mergeCell ref="A21:A23"/>
    <mergeCell ref="B21:B23"/>
    <mergeCell ref="B27:D27"/>
    <mergeCell ref="A31:B31"/>
    <mergeCell ref="A32:B32"/>
    <mergeCell ref="A9:E9"/>
    <mergeCell ref="A2:E2"/>
    <mergeCell ref="A4:E4"/>
    <mergeCell ref="A5:E5"/>
    <mergeCell ref="A6:E6"/>
    <mergeCell ref="A8:E8"/>
  </mergeCells>
  <pageMargins left="0.39370078740157483" right="0.39370078740157483" top="0.39370078740157483" bottom="0.39370078740157483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FINANSIJSKI PLAN 2020</vt:lpstr>
      <vt:lpstr>REBALANS FIN PLAN 2020</vt:lpstr>
      <vt:lpstr>'FINANSIJSKI PLAN 2020'!Print_Area</vt:lpstr>
      <vt:lpstr>'REBALANS FIN PLAN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lastPrinted>2021-02-26T10:41:13Z</cp:lastPrinted>
  <dcterms:created xsi:type="dcterms:W3CDTF">2019-12-24T09:14:33Z</dcterms:created>
  <dcterms:modified xsi:type="dcterms:W3CDTF">2021-02-26T10:41:21Z</dcterms:modified>
</cp:coreProperties>
</file>