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FINANSIJSKI PLANOVI-2019\FINANSIJSKI PLAN 2019\"/>
    </mc:Choice>
  </mc:AlternateContent>
  <bookViews>
    <workbookView xWindow="0" yWindow="0" windowWidth="28800" windowHeight="11835" activeTab="2"/>
  </bookViews>
  <sheets>
    <sheet name="FINANSIJSKI PLAN 2019" sheetId="1" r:id="rId1"/>
    <sheet name="REBALANS FIN PLANA 2019" sheetId="2" r:id="rId2"/>
    <sheet name="REBALANS FIN PLANA 2019-2" sheetId="3" r:id="rId3"/>
  </sheets>
  <definedNames>
    <definedName name="_xlnm.Print_Area" localSheetId="1">'REBALANS FIN PLANA 2019'!$A$75:$H$145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8" i="3" l="1"/>
  <c r="K147" i="3"/>
  <c r="K149" i="3" s="1"/>
  <c r="F136" i="3"/>
  <c r="C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F65" i="3"/>
  <c r="D79" i="3" s="1"/>
  <c r="F56" i="3"/>
  <c r="F48" i="3"/>
  <c r="G79" i="3" s="1"/>
  <c r="G136" i="3" s="1"/>
  <c r="F31" i="3"/>
  <c r="F39" i="3" s="1"/>
  <c r="F67" i="3" s="1"/>
  <c r="F69" i="3" s="1"/>
  <c r="C79" i="3" s="1"/>
  <c r="F27" i="3"/>
  <c r="F35" i="3" s="1"/>
  <c r="E79" i="3" s="1"/>
  <c r="E136" i="3" s="1"/>
  <c r="D136" i="3" l="1"/>
  <c r="H136" i="3" s="1"/>
  <c r="H79" i="3"/>
  <c r="K148" i="2"/>
  <c r="K147" i="2"/>
  <c r="K149" i="2" s="1"/>
  <c r="F136" i="2"/>
  <c r="C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F65" i="2"/>
  <c r="D79" i="2" s="1"/>
  <c r="F48" i="2"/>
  <c r="F56" i="2" s="1"/>
  <c r="F31" i="2"/>
  <c r="F27" i="2"/>
  <c r="F39" i="2" s="1"/>
  <c r="F67" i="2" s="1"/>
  <c r="F69" i="2" s="1"/>
  <c r="C79" i="2" s="1"/>
  <c r="K139" i="1"/>
  <c r="K138" i="1"/>
  <c r="K140" i="1" s="1"/>
  <c r="G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H76" i="1"/>
  <c r="H132" i="1" s="1"/>
  <c r="G76" i="1"/>
  <c r="F65" i="1"/>
  <c r="E76" i="1" s="1"/>
  <c r="E132" i="1" s="1"/>
  <c r="F56" i="1"/>
  <c r="F48" i="1"/>
  <c r="F31" i="1"/>
  <c r="F39" i="1" s="1"/>
  <c r="F67" i="1" s="1"/>
  <c r="F69" i="1" s="1"/>
  <c r="F27" i="1"/>
  <c r="F35" i="1" s="1"/>
  <c r="F76" i="1" s="1"/>
  <c r="F132" i="1" s="1"/>
  <c r="D136" i="2" l="1"/>
  <c r="F35" i="2"/>
  <c r="E79" i="2" s="1"/>
  <c r="E136" i="2" s="1"/>
  <c r="G79" i="2"/>
  <c r="G136" i="2" s="1"/>
  <c r="D133" i="1"/>
  <c r="D76" i="1"/>
  <c r="H136" i="2" l="1"/>
  <c r="H79" i="2"/>
  <c r="D132" i="1"/>
  <c r="I132" i="1" s="1"/>
  <c r="I76" i="1"/>
</calcChain>
</file>

<file path=xl/sharedStrings.xml><?xml version="1.0" encoding="utf-8"?>
<sst xmlns="http://schemas.openxmlformats.org/spreadsheetml/2006/main" count="371" uniqueCount="130">
  <si>
    <t>На основу чл 136. тачка 5. Закона о здравственој заштити ("Сл. гласник РС" број 107/05) Управни одбор Завода</t>
  </si>
  <si>
    <t>за антирабичну заштиту - Пастеров завод, Нови Сад  доноси</t>
  </si>
  <si>
    <t xml:space="preserve"> ФИНАНСИЈСКИ   ПЛАН </t>
  </si>
  <si>
    <t xml:space="preserve">ЗАВОДА ЗА АНТИРАБИЧНУ ЗАШТИТУ - ПАСТЕРОВ ЗАВОД, НОВИ САД </t>
  </si>
  <si>
    <t>ЗА 2019. ГОДИНУ</t>
  </si>
  <si>
    <t>Овим  Финансијским  планом се планирају потребна средства за реализацију Плана здравствених услуга за потребе осигураних</t>
  </si>
  <si>
    <t xml:space="preserve">лица Републичког завода за здравствено осигурање, Филијала Нови Сад за 2019. годину, </t>
  </si>
  <si>
    <t>као и осигураника Републике Србије, по Уговору са Републичким заводом за здравствено осигурање, Београд</t>
  </si>
  <si>
    <t xml:space="preserve">Овим планом планирана су и потребна средства за реализацију Уговора о спровођењу Плана набавке и </t>
  </si>
  <si>
    <t xml:space="preserve">дистрибуције вакцине против беснила и набавке и дистрибуције хуманог антирабичног имуноглобулина  </t>
  </si>
  <si>
    <t>у 2019. години, са Републичким заводом за здравствено осигурање, Београд.</t>
  </si>
  <si>
    <t>П Р И Х О Д И</t>
  </si>
  <si>
    <t>I Приходи из средстава обавезног социјалног осигурања</t>
  </si>
  <si>
    <t>Ек. класиф.</t>
  </si>
  <si>
    <t>Врста прихода</t>
  </si>
  <si>
    <t>Финансијски план 2019</t>
  </si>
  <si>
    <t>Накнада за рад - послови из антирабичне заштите и здравствених услуга из делатности Пастеровог завода, Нови Сад за осигуранике Јужно бачког округа</t>
  </si>
  <si>
    <t>Санитетски и медицински материјал за осигуранике ЈБО</t>
  </si>
  <si>
    <t>Накнада за рад за осигуранике Републике Србије</t>
  </si>
  <si>
    <t>Укупно накнада за рад</t>
  </si>
  <si>
    <t>Антирабични имуноглобулин</t>
  </si>
  <si>
    <t>Антирабична вакцина</t>
  </si>
  <si>
    <t>Укупно средства за серум и вакцину</t>
  </si>
  <si>
    <t>Дуг из 2018 године ЈБО</t>
  </si>
  <si>
    <t>Дуг из 2018 године Дирекција</t>
  </si>
  <si>
    <t>Укупно 7811</t>
  </si>
  <si>
    <t>Меморандумске ставке за рефундацију расхода</t>
  </si>
  <si>
    <t>Укупно 7711</t>
  </si>
  <si>
    <t>УКУПНО ОД РФЗО</t>
  </si>
  <si>
    <t>II Сопствени приходи на тржишту</t>
  </si>
  <si>
    <t>Приходи од услуга из области микробиологије</t>
  </si>
  <si>
    <t>Приходи од услуга превентивне имунизације</t>
  </si>
  <si>
    <t>Приходи од контроле имунитета, фавн тест</t>
  </si>
  <si>
    <t>Приходи од контроле вакцине и серума</t>
  </si>
  <si>
    <t>Приходи по уговору</t>
  </si>
  <si>
    <t>Укупно приходи од продаје доб. и усл. на тржишту</t>
  </si>
  <si>
    <t>Донације од правних лица</t>
  </si>
  <si>
    <t>Мешовити и неодређени приходи</t>
  </si>
  <si>
    <t>Накнада штете од осигуравајућих друштва</t>
  </si>
  <si>
    <t>Укупно 74</t>
  </si>
  <si>
    <t>III Приходи из буџета</t>
  </si>
  <si>
    <t>Министарство здравља Републике Србије, по Пројекту јавног здравља -у остваривању општег интереса за 2019. годину</t>
  </si>
  <si>
    <t xml:space="preserve">Министарство пољопривреде, водопривреде и шумарства за послове дијагностике беснила </t>
  </si>
  <si>
    <t>Приход из буџета покрајине</t>
  </si>
  <si>
    <t>Приход из буџета општине града Новог Сада</t>
  </si>
  <si>
    <t>Укупно приходи из буџета</t>
  </si>
  <si>
    <t>УКУПНО ПЛАНИРАНИ ПРИХОДИ ЗА 2019. ГОДИНУ</t>
  </si>
  <si>
    <t>,</t>
  </si>
  <si>
    <t>Р А С Х О Д  И</t>
  </si>
  <si>
    <t>II Расходи по изворима финансирања</t>
  </si>
  <si>
    <t>Врста расхода</t>
  </si>
  <si>
    <t xml:space="preserve"> ФИН. ПЛАН ЗА 2019</t>
  </si>
  <si>
    <t>Средства из буџета РС, АПВ, Град</t>
  </si>
  <si>
    <t>Средства од РФЗО</t>
  </si>
  <si>
    <t>Донације</t>
  </si>
  <si>
    <t>Сопствена средства</t>
  </si>
  <si>
    <t>KONTROLA</t>
  </si>
  <si>
    <t>Планирани приходи за 2018.</t>
  </si>
  <si>
    <t>Плате</t>
  </si>
  <si>
    <t>ПИО на терет послодавца      12%</t>
  </si>
  <si>
    <t>здравство на терет послодавца   5,15%</t>
  </si>
  <si>
    <t>незапосленост на терет послодавца   0,75%</t>
  </si>
  <si>
    <t>Накнаде у натури, превоз маркице</t>
  </si>
  <si>
    <t>боловање на преко 30 дана</t>
  </si>
  <si>
    <t>Отпремнине и помоћи</t>
  </si>
  <si>
    <t>Помоћ запосленом и члановима уже породице</t>
  </si>
  <si>
    <t>Накнада трошкова запосленима, превоз кеш</t>
  </si>
  <si>
    <t>Награде запосл. и остали пос. расходи, јубиларне</t>
  </si>
  <si>
    <t>Трошкови платног промета</t>
  </si>
  <si>
    <t>Трошкови енергије</t>
  </si>
  <si>
    <t>Комуналне услуге</t>
  </si>
  <si>
    <t>Трошкови ПТТ, услуге комуникације</t>
  </si>
  <si>
    <t>Трошкови осигурања имовине и запослених</t>
  </si>
  <si>
    <t>Трошкови службених путовања у земљи</t>
  </si>
  <si>
    <t>Трошкови службених путовања у иностранству</t>
  </si>
  <si>
    <t>Трошкови путовања у оквиру редовног рада</t>
  </si>
  <si>
    <t>Услуге по уговорима, административне</t>
  </si>
  <si>
    <t>Одржавање рачунара (поправке, програми)</t>
  </si>
  <si>
    <t>Стручно усавршавање запослених</t>
  </si>
  <si>
    <t>услуге информисања, часописи</t>
  </si>
  <si>
    <t>Стручне услуге и накнаде (управни, акредитација)</t>
  </si>
  <si>
    <t>Угоститељске услуге</t>
  </si>
  <si>
    <t>Трошкови репрезентације</t>
  </si>
  <si>
    <t>Ино трошкови и остале опште услуге</t>
  </si>
  <si>
    <t>Медицинске услуге</t>
  </si>
  <si>
    <t xml:space="preserve">Остале спец. услуге </t>
  </si>
  <si>
    <t xml:space="preserve">Зидарско молерско фарбарски радови-сопствени   </t>
  </si>
  <si>
    <t xml:space="preserve">Столарски радови, врата и прозори       </t>
  </si>
  <si>
    <t>Централно грејање</t>
  </si>
  <si>
    <t>Радови</t>
  </si>
  <si>
    <t xml:space="preserve">Поправке опреме (аутомобила и остале опреме)   </t>
  </si>
  <si>
    <t>Административни (канцелар., заштита на раду)</t>
  </si>
  <si>
    <t>Храна за животиње</t>
  </si>
  <si>
    <t>Материј. за образов. и усавршавање запослених</t>
  </si>
  <si>
    <t>Бензин</t>
  </si>
  <si>
    <t xml:space="preserve">Санитетски и медицински материјал                     </t>
  </si>
  <si>
    <t>Лабораторијски материјал</t>
  </si>
  <si>
    <t xml:space="preserve">вакцина                                                         </t>
  </si>
  <si>
    <t xml:space="preserve">серум                                                       </t>
  </si>
  <si>
    <t>Производи за хигијену</t>
  </si>
  <si>
    <t>Материјал за посебне намене (техн. и грађ.)</t>
  </si>
  <si>
    <t>Amortizacija zgrada</t>
  </si>
  <si>
    <t>Amortizacija opreme</t>
  </si>
  <si>
    <t>Остале дотације по закону-инвалиди</t>
  </si>
  <si>
    <t>Републ. градске таксе, регистр. возила, комун. таксе</t>
  </si>
  <si>
    <t>Остале таксе</t>
  </si>
  <si>
    <t>Новчане казне и пенали по решењу судова</t>
  </si>
  <si>
    <t>Трошкови набавке медицинске опреме</t>
  </si>
  <si>
    <t xml:space="preserve">Административна опрема   </t>
  </si>
  <si>
    <t>Опрема за компнени саобраћај</t>
  </si>
  <si>
    <t>РЕПУБЛИКА СРБИЈА</t>
  </si>
  <si>
    <t>Председник Управног одбора</t>
  </si>
  <si>
    <t>АУТОНОМНА ПОКРАЈИНА ВОЈВОДИНА</t>
  </si>
  <si>
    <t>Др Мићо Новаковић</t>
  </si>
  <si>
    <t xml:space="preserve">ЗАВОД ЗА АНТИРАБИЧНУ ЗАШТИТУ </t>
  </si>
  <si>
    <t>vakcina RFZO</t>
  </si>
  <si>
    <t>ПАСТЕРОВ ЗАВОД</t>
  </si>
  <si>
    <t>vakcina prevent. Iz sopstvenih</t>
  </si>
  <si>
    <t>Број: 01-34/1</t>
  </si>
  <si>
    <t>31.01.2019.</t>
  </si>
  <si>
    <t xml:space="preserve"> </t>
  </si>
  <si>
    <t xml:space="preserve"> РЕБАЛАНС ФИНАНСИЈСКОГ   ПЛАН А</t>
  </si>
  <si>
    <t>РЕБАЛАНС ФИН. ПЛАНА 2019</t>
  </si>
  <si>
    <t>УКУПНО</t>
  </si>
  <si>
    <t>Планирани приходи за 2019.</t>
  </si>
  <si>
    <t>Лабораторијски материјал из донације</t>
  </si>
  <si>
    <t>Број: 01-34/2</t>
  </si>
  <si>
    <t>27.12.2019.</t>
  </si>
  <si>
    <t xml:space="preserve"> РЕБАЛАНС ФИНАНСИЈСКОГ   ПЛАНА</t>
  </si>
  <si>
    <t>Број: 01-34/3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</si>
</sst>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Arial"/>
      <family val="2"/>
      <charset val="238"/>
    </font>
    <font>
      <b/>
      <sz val="11"/>
      <name val="Arial"/>
      <charset val="238"/>
    </font>
    <font>
      <sz val="10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charset val="238"/>
    </font>
    <font>
      <b/>
      <i/>
      <sz val="10"/>
      <name val="Arial"/>
      <family val="2"/>
      <charset val="238"/>
    </font>
    <font>
      <sz val="9"/>
      <name val="Arial"/>
      <charset val="238"/>
    </font>
    <font>
      <sz val="8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2" borderId="0" xfId="0" applyFill="1"/>
    <xf numFmtId="0" fontId="6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center"/>
    </xf>
    <xf numFmtId="0" fontId="0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workbookViewId="0">
      <selection sqref="A1:XFD1048576"/>
    </sheetView>
  </sheetViews>
  <sheetFormatPr defaultRowHeight="15" x14ac:dyDescent="0.25"/>
  <cols>
    <col min="1" max="1" width="11.28515625" customWidth="1"/>
    <col min="2" max="2" width="52.85546875" customWidth="1"/>
    <col min="3" max="3" width="14.5703125" customWidth="1"/>
    <col min="4" max="4" width="17" customWidth="1"/>
    <col min="5" max="5" width="13.42578125" customWidth="1"/>
    <col min="6" max="6" width="13.140625" customWidth="1"/>
    <col min="7" max="7" width="15" customWidth="1"/>
    <col min="8" max="8" width="15.7109375" customWidth="1"/>
    <col min="9" max="9" width="12.28515625" customWidth="1"/>
    <col min="10" max="10" width="12.42578125" customWidth="1"/>
    <col min="11" max="11" width="12.5703125" customWidth="1"/>
    <col min="12" max="12" width="17" customWidth="1"/>
    <col min="13" max="13" width="12" customWidth="1"/>
    <col min="15" max="15" width="12.42578125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4" width="15.7109375" customWidth="1"/>
    <col min="265" max="265" width="12.2851562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0" width="15.7109375" customWidth="1"/>
    <col min="521" max="521" width="12.2851562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6" width="15.7109375" customWidth="1"/>
    <col min="777" max="777" width="12.2851562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2" width="15.7109375" customWidth="1"/>
    <col min="1033" max="1033" width="12.2851562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8" width="15.7109375" customWidth="1"/>
    <col min="1289" max="1289" width="12.2851562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4" width="15.7109375" customWidth="1"/>
    <col min="1545" max="1545" width="12.2851562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0" width="15.7109375" customWidth="1"/>
    <col min="1801" max="1801" width="12.2851562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6" width="15.7109375" customWidth="1"/>
    <col min="2057" max="2057" width="12.2851562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2" width="15.7109375" customWidth="1"/>
    <col min="2313" max="2313" width="12.2851562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8" width="15.7109375" customWidth="1"/>
    <col min="2569" max="2569" width="12.2851562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4" width="15.7109375" customWidth="1"/>
    <col min="2825" max="2825" width="12.2851562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0" width="15.7109375" customWidth="1"/>
    <col min="3081" max="3081" width="12.2851562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6" width="15.7109375" customWidth="1"/>
    <col min="3337" max="3337" width="12.2851562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2" width="15.7109375" customWidth="1"/>
    <col min="3593" max="3593" width="12.2851562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8" width="15.7109375" customWidth="1"/>
    <col min="3849" max="3849" width="12.2851562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4" width="15.7109375" customWidth="1"/>
    <col min="4105" max="4105" width="12.2851562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0" width="15.7109375" customWidth="1"/>
    <col min="4361" max="4361" width="12.2851562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6" width="15.7109375" customWidth="1"/>
    <col min="4617" max="4617" width="12.2851562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2" width="15.7109375" customWidth="1"/>
    <col min="4873" max="4873" width="12.2851562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8" width="15.7109375" customWidth="1"/>
    <col min="5129" max="5129" width="12.2851562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4" width="15.7109375" customWidth="1"/>
    <col min="5385" max="5385" width="12.2851562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0" width="15.7109375" customWidth="1"/>
    <col min="5641" max="5641" width="12.2851562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6" width="15.7109375" customWidth="1"/>
    <col min="5897" max="5897" width="12.2851562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2" width="15.7109375" customWidth="1"/>
    <col min="6153" max="6153" width="12.2851562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8" width="15.7109375" customWidth="1"/>
    <col min="6409" max="6409" width="12.2851562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4" width="15.7109375" customWidth="1"/>
    <col min="6665" max="6665" width="12.2851562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0" width="15.7109375" customWidth="1"/>
    <col min="6921" max="6921" width="12.2851562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6" width="15.7109375" customWidth="1"/>
    <col min="7177" max="7177" width="12.2851562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2" width="15.7109375" customWidth="1"/>
    <col min="7433" max="7433" width="12.2851562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8" width="15.7109375" customWidth="1"/>
    <col min="7689" max="7689" width="12.2851562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4" width="15.7109375" customWidth="1"/>
    <col min="7945" max="7945" width="12.2851562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0" width="15.7109375" customWidth="1"/>
    <col min="8201" max="8201" width="12.2851562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6" width="15.7109375" customWidth="1"/>
    <col min="8457" max="8457" width="12.2851562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2" width="15.7109375" customWidth="1"/>
    <col min="8713" max="8713" width="12.2851562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8" width="15.7109375" customWidth="1"/>
    <col min="8969" max="8969" width="12.2851562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4" width="15.7109375" customWidth="1"/>
    <col min="9225" max="9225" width="12.2851562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0" width="15.7109375" customWidth="1"/>
    <col min="9481" max="9481" width="12.2851562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6" width="15.7109375" customWidth="1"/>
    <col min="9737" max="9737" width="12.2851562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2" width="15.7109375" customWidth="1"/>
    <col min="9993" max="9993" width="12.2851562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8" width="15.7109375" customWidth="1"/>
    <col min="10249" max="10249" width="12.2851562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4" width="15.7109375" customWidth="1"/>
    <col min="10505" max="10505" width="12.2851562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0" width="15.7109375" customWidth="1"/>
    <col min="10761" max="10761" width="12.2851562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6" width="15.7109375" customWidth="1"/>
    <col min="11017" max="11017" width="12.2851562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2" width="15.7109375" customWidth="1"/>
    <col min="11273" max="11273" width="12.2851562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8" width="15.7109375" customWidth="1"/>
    <col min="11529" max="11529" width="12.2851562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4" width="15.7109375" customWidth="1"/>
    <col min="11785" max="11785" width="12.2851562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0" width="15.7109375" customWidth="1"/>
    <col min="12041" max="12041" width="12.2851562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6" width="15.7109375" customWidth="1"/>
    <col min="12297" max="12297" width="12.2851562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2" width="15.7109375" customWidth="1"/>
    <col min="12553" max="12553" width="12.2851562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8" width="15.7109375" customWidth="1"/>
    <col min="12809" max="12809" width="12.2851562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4" width="15.7109375" customWidth="1"/>
    <col min="13065" max="13065" width="12.2851562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0" width="15.7109375" customWidth="1"/>
    <col min="13321" max="13321" width="12.2851562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6" width="15.7109375" customWidth="1"/>
    <col min="13577" max="13577" width="12.2851562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2" width="15.7109375" customWidth="1"/>
    <col min="13833" max="13833" width="12.2851562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8" width="15.7109375" customWidth="1"/>
    <col min="14089" max="14089" width="12.2851562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4" width="15.7109375" customWidth="1"/>
    <col min="14345" max="14345" width="12.2851562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0" width="15.7109375" customWidth="1"/>
    <col min="14601" max="14601" width="12.2851562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6" width="15.7109375" customWidth="1"/>
    <col min="14857" max="14857" width="12.2851562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2" width="15.7109375" customWidth="1"/>
    <col min="15113" max="15113" width="12.2851562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8" width="15.7109375" customWidth="1"/>
    <col min="15369" max="15369" width="12.2851562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4" width="15.7109375" customWidth="1"/>
    <col min="15625" max="15625" width="12.2851562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0" width="15.7109375" customWidth="1"/>
    <col min="15881" max="15881" width="12.2851562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6" width="15.7109375" customWidth="1"/>
    <col min="16137" max="16137" width="12.2851562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1"/>
      <c r="B1" s="2"/>
      <c r="C1" s="2"/>
      <c r="D1" s="2"/>
      <c r="E1" s="2"/>
      <c r="F1" s="2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33" t="s">
        <v>1</v>
      </c>
      <c r="B3" s="133"/>
      <c r="C3" s="133"/>
      <c r="D3" s="133"/>
      <c r="E3" s="133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34" t="s">
        <v>2</v>
      </c>
      <c r="B5" s="135"/>
      <c r="C5" s="135"/>
      <c r="D5" s="135"/>
      <c r="E5" s="135"/>
      <c r="F5" s="2"/>
    </row>
    <row r="6" spans="1:6" x14ac:dyDescent="0.25">
      <c r="A6" s="135" t="s">
        <v>3</v>
      </c>
      <c r="B6" s="135"/>
      <c r="C6" s="135"/>
      <c r="D6" s="135"/>
      <c r="E6" s="135"/>
      <c r="F6" s="2"/>
    </row>
    <row r="7" spans="1:6" x14ac:dyDescent="0.25">
      <c r="A7" s="135" t="s">
        <v>4</v>
      </c>
      <c r="B7" s="135"/>
      <c r="C7" s="135"/>
      <c r="D7" s="135"/>
      <c r="E7" s="135"/>
      <c r="F7" s="2"/>
    </row>
    <row r="8" spans="1:6" x14ac:dyDescent="0.25">
      <c r="A8" s="1"/>
      <c r="B8" s="2"/>
      <c r="C8" s="2"/>
      <c r="D8" s="2"/>
      <c r="E8" s="2"/>
      <c r="F8" s="2"/>
    </row>
    <row r="9" spans="1:6" x14ac:dyDescent="0.25">
      <c r="A9" s="136" t="s">
        <v>5</v>
      </c>
      <c r="B9" s="132"/>
      <c r="C9" s="132"/>
      <c r="D9" s="132"/>
      <c r="E9" s="132"/>
      <c r="F9" s="2"/>
    </row>
    <row r="10" spans="1:6" x14ac:dyDescent="0.25">
      <c r="A10" s="131" t="s">
        <v>6</v>
      </c>
      <c r="B10" s="132"/>
      <c r="C10" s="132"/>
      <c r="D10" s="132"/>
      <c r="E10" s="132"/>
      <c r="F10" s="2"/>
    </row>
    <row r="11" spans="1:6" x14ac:dyDescent="0.25">
      <c r="A11" s="132" t="s">
        <v>7</v>
      </c>
      <c r="B11" s="132"/>
      <c r="C11" s="132"/>
      <c r="D11" s="132"/>
      <c r="E11" s="132"/>
      <c r="F11" s="2"/>
    </row>
    <row r="12" spans="1:6" x14ac:dyDescent="0.25">
      <c r="A12" s="132"/>
      <c r="B12" s="132"/>
      <c r="C12" s="132"/>
      <c r="D12" s="132"/>
      <c r="E12" s="132"/>
      <c r="F12" s="2"/>
    </row>
    <row r="13" spans="1:6" x14ac:dyDescent="0.25">
      <c r="A13" s="136" t="s">
        <v>8</v>
      </c>
      <c r="B13" s="132"/>
      <c r="C13" s="132"/>
      <c r="D13" s="132"/>
      <c r="E13" s="132"/>
      <c r="F13" s="2"/>
    </row>
    <row r="14" spans="1:6" x14ac:dyDescent="0.25">
      <c r="A14" s="132" t="s">
        <v>9</v>
      </c>
      <c r="B14" s="132"/>
      <c r="C14" s="132"/>
      <c r="D14" s="132"/>
      <c r="E14" s="132"/>
      <c r="F14" s="2"/>
    </row>
    <row r="15" spans="1:6" x14ac:dyDescent="0.25">
      <c r="A15" s="131" t="s">
        <v>10</v>
      </c>
      <c r="B15" s="132"/>
      <c r="C15" s="132"/>
      <c r="D15" s="132"/>
      <c r="E15" s="132"/>
      <c r="F15" s="2"/>
    </row>
    <row r="16" spans="1:6" x14ac:dyDescent="0.25">
      <c r="A16" s="1"/>
      <c r="B16" s="2"/>
      <c r="C16" s="2"/>
      <c r="D16" s="2"/>
      <c r="E16" s="2"/>
      <c r="F16" s="2"/>
    </row>
    <row r="17" spans="1:9" ht="15.75" x14ac:dyDescent="0.25">
      <c r="A17" s="139" t="s">
        <v>11</v>
      </c>
      <c r="B17" s="139"/>
      <c r="C17" s="139"/>
      <c r="D17" s="139"/>
      <c r="E17" s="139"/>
      <c r="F17" s="2"/>
    </row>
    <row r="18" spans="1:9" x14ac:dyDescent="0.25">
      <c r="A18" s="1"/>
      <c r="B18" s="1"/>
      <c r="C18" s="1"/>
      <c r="D18" s="1"/>
      <c r="E18" s="1"/>
      <c r="F18" s="2"/>
    </row>
    <row r="19" spans="1:9" x14ac:dyDescent="0.25">
      <c r="A19" s="1"/>
      <c r="B19" s="3" t="s">
        <v>12</v>
      </c>
      <c r="C19" s="3"/>
      <c r="D19" s="3"/>
      <c r="E19" s="1"/>
      <c r="F19" s="2"/>
    </row>
    <row r="20" spans="1:9" x14ac:dyDescent="0.25">
      <c r="A20" s="1"/>
      <c r="B20" s="2"/>
      <c r="C20" s="2"/>
      <c r="D20" s="2"/>
      <c r="E20" s="2"/>
      <c r="F20" s="2"/>
    </row>
    <row r="21" spans="1:9" ht="25.5" x14ac:dyDescent="0.25">
      <c r="A21" s="4" t="s">
        <v>13</v>
      </c>
      <c r="B21" s="5" t="s">
        <v>14</v>
      </c>
      <c r="C21" s="6"/>
      <c r="D21" s="7"/>
      <c r="E21" s="8"/>
      <c r="F21" s="9" t="s">
        <v>15</v>
      </c>
    </row>
    <row r="22" spans="1:9" x14ac:dyDescent="0.25">
      <c r="A22" s="140">
        <v>7811120</v>
      </c>
      <c r="B22" s="143" t="s">
        <v>16</v>
      </c>
      <c r="C22" s="10"/>
      <c r="D22" s="11"/>
      <c r="E22" s="12"/>
      <c r="F22" s="13"/>
    </row>
    <row r="23" spans="1:9" x14ac:dyDescent="0.25">
      <c r="A23" s="141"/>
      <c r="B23" s="144"/>
      <c r="C23" s="14"/>
      <c r="D23" s="11"/>
      <c r="E23" s="15"/>
      <c r="F23" s="13">
        <v>10684000</v>
      </c>
      <c r="G23" s="16"/>
    </row>
    <row r="24" spans="1:9" x14ac:dyDescent="0.25">
      <c r="A24" s="142"/>
      <c r="B24" s="145"/>
      <c r="C24" s="14"/>
      <c r="D24" s="11"/>
      <c r="E24" s="17"/>
      <c r="F24" s="13"/>
      <c r="G24" s="16"/>
    </row>
    <row r="25" spans="1:9" x14ac:dyDescent="0.25">
      <c r="A25" s="18">
        <v>7811125</v>
      </c>
      <c r="B25" s="19" t="s">
        <v>17</v>
      </c>
      <c r="C25" s="13"/>
      <c r="D25" s="20"/>
      <c r="E25" s="17"/>
      <c r="F25" s="13">
        <v>1023000</v>
      </c>
      <c r="G25" s="16"/>
    </row>
    <row r="26" spans="1:9" x14ac:dyDescent="0.25">
      <c r="A26" s="18">
        <v>7811121</v>
      </c>
      <c r="B26" s="19" t="s">
        <v>18</v>
      </c>
      <c r="C26" s="13"/>
      <c r="D26" s="20"/>
      <c r="E26" s="17"/>
      <c r="F26" s="13">
        <v>17737000</v>
      </c>
      <c r="G26" s="16"/>
    </row>
    <row r="27" spans="1:9" x14ac:dyDescent="0.25">
      <c r="A27" s="18"/>
      <c r="B27" s="21" t="s">
        <v>19</v>
      </c>
      <c r="C27" s="22"/>
      <c r="D27" s="7"/>
      <c r="E27" s="23"/>
      <c r="F27" s="13">
        <f>SUM(F23:F26)</f>
        <v>29444000</v>
      </c>
      <c r="G27" s="16"/>
    </row>
    <row r="28" spans="1:9" x14ac:dyDescent="0.25">
      <c r="A28" s="24"/>
      <c r="B28" s="146"/>
      <c r="C28" s="146"/>
      <c r="D28" s="147"/>
      <c r="E28" s="17"/>
      <c r="F28" s="13"/>
      <c r="G28" s="16"/>
    </row>
    <row r="29" spans="1:9" x14ac:dyDescent="0.25">
      <c r="A29" s="18">
        <v>7811126</v>
      </c>
      <c r="B29" s="19" t="s">
        <v>20</v>
      </c>
      <c r="C29" s="13"/>
      <c r="D29" s="20"/>
      <c r="E29" s="17"/>
      <c r="F29" s="13">
        <v>8263240</v>
      </c>
      <c r="G29" s="16"/>
    </row>
    <row r="30" spans="1:9" x14ac:dyDescent="0.25">
      <c r="A30" s="18">
        <v>7811126</v>
      </c>
      <c r="B30" s="19" t="s">
        <v>21</v>
      </c>
      <c r="C30" s="13"/>
      <c r="D30" s="20"/>
      <c r="E30" s="17"/>
      <c r="F30" s="13">
        <v>1133870</v>
      </c>
      <c r="G30" s="16"/>
      <c r="I30" s="16"/>
    </row>
    <row r="31" spans="1:9" x14ac:dyDescent="0.25">
      <c r="A31" s="18"/>
      <c r="B31" s="21" t="s">
        <v>22</v>
      </c>
      <c r="C31" s="22"/>
      <c r="D31" s="7"/>
      <c r="E31" s="25"/>
      <c r="F31" s="26">
        <f>SUM(F29:F30)</f>
        <v>9397110</v>
      </c>
      <c r="G31" s="16"/>
    </row>
    <row r="32" spans="1:9" x14ac:dyDescent="0.25">
      <c r="A32" s="148" t="s">
        <v>23</v>
      </c>
      <c r="B32" s="149"/>
      <c r="C32" s="22"/>
      <c r="D32" s="7"/>
      <c r="E32" s="25"/>
      <c r="F32" s="26">
        <v>304083.34000000003</v>
      </c>
      <c r="G32" s="16"/>
    </row>
    <row r="33" spans="1:7" x14ac:dyDescent="0.25">
      <c r="A33" s="148" t="s">
        <v>24</v>
      </c>
      <c r="B33" s="150"/>
      <c r="C33" s="22"/>
      <c r="D33" s="7"/>
      <c r="E33" s="25"/>
      <c r="F33" s="26">
        <v>702500</v>
      </c>
      <c r="G33" s="16"/>
    </row>
    <row r="34" spans="1:7" x14ac:dyDescent="0.25">
      <c r="A34" s="18"/>
      <c r="B34" s="27"/>
      <c r="C34" s="22"/>
      <c r="D34" s="7"/>
      <c r="E34" s="25"/>
      <c r="F34" s="26">
        <v>0</v>
      </c>
      <c r="G34" s="16"/>
    </row>
    <row r="35" spans="1:7" x14ac:dyDescent="0.25">
      <c r="A35" s="18">
        <v>7811</v>
      </c>
      <c r="B35" s="28" t="s">
        <v>25</v>
      </c>
      <c r="C35" s="22"/>
      <c r="D35" s="29"/>
      <c r="E35" s="30"/>
      <c r="F35" s="31">
        <f>F27+F31+F32+F33+F34</f>
        <v>39847693.340000004</v>
      </c>
      <c r="G35" s="16"/>
    </row>
    <row r="36" spans="1:7" x14ac:dyDescent="0.25">
      <c r="A36" s="1"/>
      <c r="B36" s="137"/>
      <c r="C36" s="137"/>
      <c r="D36" s="138"/>
      <c r="E36" s="30"/>
      <c r="F36" s="13"/>
      <c r="G36" s="16"/>
    </row>
    <row r="37" spans="1:7" x14ac:dyDescent="0.25">
      <c r="A37" s="18">
        <v>7711111</v>
      </c>
      <c r="B37" s="32" t="s">
        <v>26</v>
      </c>
      <c r="C37" s="13"/>
      <c r="D37" s="33"/>
      <c r="E37" s="13"/>
      <c r="F37" s="13">
        <v>0</v>
      </c>
      <c r="G37" s="16"/>
    </row>
    <row r="38" spans="1:7" x14ac:dyDescent="0.25">
      <c r="A38" s="18"/>
      <c r="B38" s="28" t="s">
        <v>27</v>
      </c>
      <c r="C38" s="22"/>
      <c r="D38" s="34"/>
      <c r="E38" s="22"/>
      <c r="F38" s="13">
        <v>0</v>
      </c>
      <c r="G38" s="16"/>
    </row>
    <row r="39" spans="1:7" x14ac:dyDescent="0.25">
      <c r="A39" s="18"/>
      <c r="B39" s="28" t="s">
        <v>28</v>
      </c>
      <c r="C39" s="22"/>
      <c r="D39" s="34"/>
      <c r="E39" s="22"/>
      <c r="F39" s="35">
        <f>F27+F31+F32+F33+F34+F38</f>
        <v>39847693.340000004</v>
      </c>
      <c r="G39" s="16"/>
    </row>
    <row r="40" spans="1:7" x14ac:dyDescent="0.25">
      <c r="A40" s="24"/>
      <c r="B40" s="36"/>
      <c r="C40" s="36"/>
      <c r="D40" s="36"/>
      <c r="E40" s="22"/>
      <c r="F40" s="13"/>
      <c r="G40" s="16"/>
    </row>
    <row r="41" spans="1:7" x14ac:dyDescent="0.25">
      <c r="A41" s="1"/>
      <c r="B41" s="37" t="s">
        <v>29</v>
      </c>
      <c r="C41" s="37"/>
      <c r="D41" s="37"/>
      <c r="E41" s="12"/>
      <c r="F41" s="13"/>
      <c r="G41" s="16"/>
    </row>
    <row r="42" spans="1:7" x14ac:dyDescent="0.25">
      <c r="A42" s="1"/>
      <c r="B42" s="2"/>
      <c r="C42" s="2"/>
      <c r="D42" s="2"/>
      <c r="E42" s="12"/>
      <c r="F42" s="13"/>
      <c r="G42" s="16"/>
    </row>
    <row r="43" spans="1:7" x14ac:dyDescent="0.25">
      <c r="A43" s="18">
        <v>7423731</v>
      </c>
      <c r="B43" s="19" t="s">
        <v>30</v>
      </c>
      <c r="C43" s="13"/>
      <c r="D43" s="20"/>
      <c r="E43" s="12"/>
      <c r="F43" s="13">
        <v>1250000</v>
      </c>
      <c r="G43" s="16"/>
    </row>
    <row r="44" spans="1:7" x14ac:dyDescent="0.25">
      <c r="A44" s="18">
        <v>7423733</v>
      </c>
      <c r="B44" s="19" t="s">
        <v>31</v>
      </c>
      <c r="C44" s="13"/>
      <c r="D44" s="20"/>
      <c r="E44" s="12"/>
      <c r="F44" s="13">
        <v>1000000</v>
      </c>
      <c r="G44" s="16"/>
    </row>
    <row r="45" spans="1:7" x14ac:dyDescent="0.25">
      <c r="A45" s="18">
        <v>7423734</v>
      </c>
      <c r="B45" s="38" t="s">
        <v>32</v>
      </c>
      <c r="C45" s="13"/>
      <c r="D45" s="20"/>
      <c r="E45" s="12"/>
      <c r="F45" s="13">
        <v>26100000</v>
      </c>
      <c r="G45" s="16"/>
    </row>
    <row r="46" spans="1:7" x14ac:dyDescent="0.25">
      <c r="A46" s="18">
        <v>7423735</v>
      </c>
      <c r="B46" s="19" t="s">
        <v>33</v>
      </c>
      <c r="C46" s="13"/>
      <c r="D46" s="20"/>
      <c r="E46" s="12"/>
      <c r="F46" s="13"/>
      <c r="G46" s="16"/>
    </row>
    <row r="47" spans="1:7" x14ac:dyDescent="0.25">
      <c r="A47" s="18">
        <v>7423737</v>
      </c>
      <c r="B47" s="38" t="s">
        <v>34</v>
      </c>
      <c r="C47" s="39"/>
      <c r="D47" s="40"/>
      <c r="E47" s="12"/>
      <c r="F47" s="13">
        <v>6300000</v>
      </c>
      <c r="G47" s="16"/>
    </row>
    <row r="48" spans="1:7" x14ac:dyDescent="0.25">
      <c r="A48" s="41">
        <v>7423</v>
      </c>
      <c r="B48" s="42" t="s">
        <v>35</v>
      </c>
      <c r="C48" s="23"/>
      <c r="D48" s="43"/>
      <c r="E48" s="23"/>
      <c r="F48" s="13">
        <f>F43+F44+F45+F46+F47</f>
        <v>34650000</v>
      </c>
      <c r="G48" s="16"/>
    </row>
    <row r="49" spans="1:7" x14ac:dyDescent="0.25">
      <c r="A49" s="154"/>
      <c r="B49" s="155"/>
      <c r="C49" s="155"/>
      <c r="D49" s="156"/>
      <c r="E49" s="23"/>
      <c r="F49" s="13"/>
      <c r="G49" s="16"/>
    </row>
    <row r="50" spans="1:7" x14ac:dyDescent="0.25">
      <c r="A50" s="41">
        <v>7441610</v>
      </c>
      <c r="B50" s="42" t="s">
        <v>36</v>
      </c>
      <c r="C50" s="155"/>
      <c r="D50" s="156"/>
      <c r="E50" s="23"/>
      <c r="F50" s="13"/>
      <c r="G50" s="16"/>
    </row>
    <row r="51" spans="1:7" x14ac:dyDescent="0.25">
      <c r="A51" s="44"/>
      <c r="B51" s="45"/>
      <c r="C51" s="157"/>
      <c r="D51" s="158"/>
      <c r="E51" s="17"/>
      <c r="F51" s="13"/>
      <c r="G51" s="16"/>
    </row>
    <row r="52" spans="1:7" x14ac:dyDescent="0.25">
      <c r="A52" s="44">
        <v>7451610</v>
      </c>
      <c r="B52" s="45" t="s">
        <v>37</v>
      </c>
      <c r="C52" s="17"/>
      <c r="D52" s="46"/>
      <c r="E52" s="17"/>
      <c r="F52" s="13"/>
      <c r="G52" s="16"/>
    </row>
    <row r="53" spans="1:7" x14ac:dyDescent="0.25">
      <c r="A53" s="44"/>
      <c r="B53" s="45"/>
      <c r="C53" s="157"/>
      <c r="D53" s="158"/>
      <c r="E53" s="17"/>
      <c r="F53" s="13"/>
      <c r="G53" s="16"/>
    </row>
    <row r="54" spans="1:7" x14ac:dyDescent="0.25">
      <c r="A54" s="44"/>
      <c r="B54" s="45"/>
      <c r="C54" s="157"/>
      <c r="D54" s="158"/>
      <c r="E54" s="17"/>
      <c r="F54" s="13"/>
      <c r="G54" s="16"/>
    </row>
    <row r="55" spans="1:7" x14ac:dyDescent="0.25">
      <c r="A55" s="44">
        <v>7414000</v>
      </c>
      <c r="B55" s="45" t="s">
        <v>38</v>
      </c>
      <c r="C55" s="47"/>
      <c r="D55" s="46"/>
      <c r="E55" s="17"/>
      <c r="F55" s="13"/>
      <c r="G55" s="16"/>
    </row>
    <row r="56" spans="1:7" x14ac:dyDescent="0.25">
      <c r="A56" s="44" t="s">
        <v>39</v>
      </c>
      <c r="B56" s="48"/>
      <c r="C56" s="155"/>
      <c r="D56" s="156"/>
      <c r="E56" s="49"/>
      <c r="F56" s="35">
        <f>F48+F52</f>
        <v>34650000</v>
      </c>
      <c r="G56" s="16"/>
    </row>
    <row r="57" spans="1:7" x14ac:dyDescent="0.25">
      <c r="A57" s="50"/>
      <c r="B57" s="51"/>
      <c r="C57" s="51"/>
      <c r="D57" s="51"/>
      <c r="E57" s="52"/>
      <c r="F57" s="53"/>
    </row>
    <row r="58" spans="1:7" x14ac:dyDescent="0.25">
      <c r="A58" s="1"/>
      <c r="B58" s="2"/>
      <c r="C58" s="2"/>
      <c r="D58" s="2"/>
      <c r="E58" s="54"/>
      <c r="F58" s="53"/>
    </row>
    <row r="59" spans="1:7" x14ac:dyDescent="0.25">
      <c r="A59" s="1"/>
      <c r="B59" s="37" t="s">
        <v>40</v>
      </c>
      <c r="C59" s="37"/>
      <c r="D59" s="37"/>
      <c r="E59" s="54"/>
      <c r="F59" s="2"/>
    </row>
    <row r="60" spans="1:7" ht="25.5" x14ac:dyDescent="0.25">
      <c r="A60" s="1"/>
      <c r="B60" s="2"/>
      <c r="C60" s="2"/>
      <c r="D60" s="2"/>
      <c r="E60" s="54"/>
      <c r="F60" s="55" t="s">
        <v>15</v>
      </c>
    </row>
    <row r="61" spans="1:7" ht="45" x14ac:dyDescent="0.25">
      <c r="A61" s="18">
        <v>7911111</v>
      </c>
      <c r="B61" s="56" t="s">
        <v>41</v>
      </c>
      <c r="C61" s="14"/>
      <c r="D61" s="57"/>
      <c r="E61" s="13"/>
      <c r="F61" s="12">
        <v>1500000</v>
      </c>
    </row>
    <row r="62" spans="1:7" ht="25.5" x14ac:dyDescent="0.25">
      <c r="A62" s="18">
        <v>7911112</v>
      </c>
      <c r="B62" s="58" t="s">
        <v>42</v>
      </c>
      <c r="C62" s="59"/>
      <c r="D62" s="60"/>
      <c r="E62" s="13"/>
      <c r="F62" s="12">
        <v>500000</v>
      </c>
    </row>
    <row r="63" spans="1:7" x14ac:dyDescent="0.25">
      <c r="A63" s="18">
        <v>7911113</v>
      </c>
      <c r="B63" s="58" t="s">
        <v>43</v>
      </c>
      <c r="C63" s="59"/>
      <c r="D63" s="61"/>
      <c r="E63" s="13"/>
      <c r="F63" s="12">
        <v>856000</v>
      </c>
    </row>
    <row r="64" spans="1:7" x14ac:dyDescent="0.25">
      <c r="A64" s="18">
        <v>7911114</v>
      </c>
      <c r="B64" s="62" t="s">
        <v>44</v>
      </c>
      <c r="C64" s="39"/>
      <c r="D64" s="63"/>
      <c r="E64" s="13"/>
      <c r="F64" s="12">
        <v>0</v>
      </c>
    </row>
    <row r="65" spans="1:16" x14ac:dyDescent="0.25">
      <c r="A65" s="18"/>
      <c r="B65" s="64" t="s">
        <v>45</v>
      </c>
      <c r="C65" s="26"/>
      <c r="D65" s="65"/>
      <c r="E65" s="23"/>
      <c r="F65" s="66">
        <f>F61+F62+F63+F64</f>
        <v>2856000</v>
      </c>
    </row>
    <row r="66" spans="1:16" x14ac:dyDescent="0.25">
      <c r="A66" s="151"/>
      <c r="B66" s="151"/>
      <c r="C66" s="151"/>
      <c r="D66" s="151"/>
      <c r="E66" s="67"/>
      <c r="F66" s="12"/>
    </row>
    <row r="67" spans="1:16" x14ac:dyDescent="0.25">
      <c r="A67" s="1"/>
      <c r="B67" s="68" t="s">
        <v>46</v>
      </c>
      <c r="C67" s="22"/>
      <c r="D67" s="65"/>
      <c r="E67" s="23"/>
      <c r="F67" s="66">
        <f>F39+F48+F52+F65</f>
        <v>77353693.340000004</v>
      </c>
    </row>
    <row r="68" spans="1:16" x14ac:dyDescent="0.25">
      <c r="A68" s="1"/>
      <c r="B68" s="2"/>
      <c r="C68" s="2"/>
      <c r="D68" s="2"/>
      <c r="E68" s="67" t="s">
        <v>47</v>
      </c>
      <c r="F68" s="12"/>
    </row>
    <row r="69" spans="1:16" x14ac:dyDescent="0.25">
      <c r="A69" s="1"/>
      <c r="B69" s="2"/>
      <c r="C69" s="69"/>
      <c r="D69" s="2"/>
      <c r="E69" s="23"/>
      <c r="F69" s="66">
        <f>F67</f>
        <v>77353693.340000004</v>
      </c>
      <c r="G69" s="16"/>
      <c r="H69" s="16"/>
    </row>
    <row r="70" spans="1:16" x14ac:dyDescent="0.25">
      <c r="E70" s="70"/>
    </row>
    <row r="71" spans="1:16" x14ac:dyDescent="0.25">
      <c r="E71" s="70"/>
    </row>
    <row r="72" spans="1:16" x14ac:dyDescent="0.25">
      <c r="A72" s="1"/>
      <c r="B72" s="152" t="s">
        <v>48</v>
      </c>
      <c r="C72" s="152"/>
      <c r="D72" s="152"/>
      <c r="E72" s="152"/>
      <c r="F72" s="71"/>
      <c r="G72" s="2"/>
      <c r="H72" s="2"/>
      <c r="I72" s="72"/>
      <c r="J72" s="73"/>
      <c r="K72" s="2"/>
      <c r="L72" s="74"/>
      <c r="M72" s="53"/>
      <c r="N72" s="2"/>
      <c r="O72" s="2"/>
      <c r="P72" s="2"/>
    </row>
    <row r="73" spans="1:16" x14ac:dyDescent="0.25">
      <c r="A73" s="1"/>
      <c r="B73" s="3" t="s">
        <v>49</v>
      </c>
      <c r="C73" s="3"/>
      <c r="D73" s="3"/>
      <c r="E73" s="71"/>
      <c r="F73" s="71"/>
      <c r="G73" s="2"/>
      <c r="H73" s="2"/>
      <c r="I73" s="75"/>
      <c r="J73" s="75"/>
      <c r="K73" s="2"/>
      <c r="L73" s="74"/>
      <c r="M73" s="53"/>
      <c r="N73" s="2"/>
      <c r="O73" s="2"/>
      <c r="P73" s="2"/>
    </row>
    <row r="74" spans="1:16" x14ac:dyDescent="0.25">
      <c r="A74" s="1"/>
      <c r="B74" s="2"/>
      <c r="C74" s="2"/>
      <c r="D74" s="2"/>
      <c r="E74" s="2"/>
      <c r="F74" s="2"/>
      <c r="G74" s="2"/>
      <c r="H74" s="2"/>
      <c r="I74" s="76"/>
      <c r="J74" s="76"/>
      <c r="K74" s="2"/>
      <c r="L74" s="74"/>
      <c r="M74" s="53"/>
      <c r="N74" s="2"/>
      <c r="O74" s="2"/>
      <c r="P74" s="2"/>
    </row>
    <row r="75" spans="1:16" ht="45" x14ac:dyDescent="0.25">
      <c r="A75" s="77" t="s">
        <v>13</v>
      </c>
      <c r="B75" s="18" t="s">
        <v>50</v>
      </c>
      <c r="C75" s="78"/>
      <c r="D75" s="79" t="s">
        <v>51</v>
      </c>
      <c r="E75" s="80" t="s">
        <v>52</v>
      </c>
      <c r="F75" s="55" t="s">
        <v>53</v>
      </c>
      <c r="G75" s="81" t="s">
        <v>54</v>
      </c>
      <c r="H75" s="55" t="s">
        <v>55</v>
      </c>
      <c r="I75" s="55" t="s">
        <v>56</v>
      </c>
    </row>
    <row r="76" spans="1:16" x14ac:dyDescent="0.25">
      <c r="A76" s="4"/>
      <c r="B76" s="82" t="s">
        <v>57</v>
      </c>
      <c r="C76" s="83"/>
      <c r="D76" s="84">
        <f>F69</f>
        <v>77353693.340000004</v>
      </c>
      <c r="E76" s="13">
        <f>F65</f>
        <v>2856000</v>
      </c>
      <c r="F76" s="12">
        <f>F35</f>
        <v>39847693.340000004</v>
      </c>
      <c r="G76" s="12">
        <f>G52</f>
        <v>0</v>
      </c>
      <c r="H76" s="12">
        <f>F48</f>
        <v>34650000</v>
      </c>
      <c r="I76" s="12">
        <f>D76-E76-F76-G76-H76</f>
        <v>0</v>
      </c>
    </row>
    <row r="77" spans="1:16" x14ac:dyDescent="0.25">
      <c r="A77" s="18">
        <v>1</v>
      </c>
      <c r="B77" s="18">
        <v>2</v>
      </c>
      <c r="C77" s="85"/>
      <c r="D77" s="86">
        <v>6</v>
      </c>
      <c r="E77" s="87">
        <v>7</v>
      </c>
      <c r="F77" s="88">
        <v>8</v>
      </c>
      <c r="G77" s="88">
        <v>9</v>
      </c>
      <c r="H77" s="88">
        <v>10</v>
      </c>
      <c r="I77" s="88">
        <v>11</v>
      </c>
    </row>
    <row r="78" spans="1:16" x14ac:dyDescent="0.25">
      <c r="A78" s="18"/>
      <c r="B78" s="18"/>
      <c r="C78" s="59"/>
      <c r="D78" s="89"/>
      <c r="E78" s="13"/>
      <c r="F78" s="12"/>
      <c r="G78" s="12"/>
      <c r="H78" s="12"/>
      <c r="I78" s="12"/>
    </row>
    <row r="79" spans="1:16" x14ac:dyDescent="0.25">
      <c r="A79" s="90">
        <v>4111</v>
      </c>
      <c r="B79" s="32" t="s">
        <v>58</v>
      </c>
      <c r="C79" s="91"/>
      <c r="D79" s="84">
        <v>31777343.300000001</v>
      </c>
      <c r="E79" s="13">
        <v>450000</v>
      </c>
      <c r="F79" s="12">
        <v>19550776.300000001</v>
      </c>
      <c r="G79" s="12"/>
      <c r="H79" s="12">
        <v>11776567</v>
      </c>
      <c r="I79" s="12">
        <f>D79-E79-F79-G79-H79</f>
        <v>0</v>
      </c>
    </row>
    <row r="80" spans="1:16" x14ac:dyDescent="0.25">
      <c r="A80" s="90">
        <v>4121</v>
      </c>
      <c r="B80" s="32" t="s">
        <v>59</v>
      </c>
      <c r="C80" s="91"/>
      <c r="D80" s="84">
        <v>3801065</v>
      </c>
      <c r="E80" s="13">
        <v>54000</v>
      </c>
      <c r="F80" s="12">
        <v>2344980</v>
      </c>
      <c r="G80" s="12"/>
      <c r="H80" s="12">
        <v>1402085</v>
      </c>
      <c r="I80" s="12">
        <f t="shared" ref="I80:I131" si="0">D80-E80-F80-G80-H80</f>
        <v>0</v>
      </c>
    </row>
    <row r="81" spans="1:9" x14ac:dyDescent="0.25">
      <c r="A81" s="90">
        <v>4122</v>
      </c>
      <c r="B81" s="32" t="s">
        <v>60</v>
      </c>
      <c r="C81" s="91"/>
      <c r="D81" s="84">
        <v>1631304</v>
      </c>
      <c r="E81" s="13">
        <v>23175</v>
      </c>
      <c r="F81" s="12">
        <v>1006538</v>
      </c>
      <c r="G81" s="12"/>
      <c r="H81" s="12">
        <v>601591</v>
      </c>
      <c r="I81" s="12">
        <f t="shared" si="0"/>
        <v>0</v>
      </c>
    </row>
    <row r="82" spans="1:9" x14ac:dyDescent="0.25">
      <c r="A82" s="90">
        <v>4123</v>
      </c>
      <c r="B82" s="32" t="s">
        <v>61</v>
      </c>
      <c r="C82" s="91"/>
      <c r="D82" s="84"/>
      <c r="E82" s="13"/>
      <c r="F82" s="12"/>
      <c r="G82" s="12"/>
      <c r="H82" s="12"/>
      <c r="I82" s="12">
        <f t="shared" si="0"/>
        <v>0</v>
      </c>
    </row>
    <row r="83" spans="1:9" x14ac:dyDescent="0.25">
      <c r="A83" s="90">
        <v>4131</v>
      </c>
      <c r="B83" s="32" t="s">
        <v>62</v>
      </c>
      <c r="C83" s="91"/>
      <c r="D83" s="84">
        <v>250000</v>
      </c>
      <c r="E83" s="13"/>
      <c r="F83" s="12">
        <v>170000</v>
      </c>
      <c r="G83" s="12"/>
      <c r="H83" s="12">
        <v>80000</v>
      </c>
      <c r="I83" s="12">
        <f t="shared" si="0"/>
        <v>0</v>
      </c>
    </row>
    <row r="84" spans="1:9" x14ac:dyDescent="0.25">
      <c r="A84" s="90">
        <v>4141</v>
      </c>
      <c r="B84" s="32" t="s">
        <v>63</v>
      </c>
      <c r="C84" s="91"/>
      <c r="D84" s="84">
        <v>850000</v>
      </c>
      <c r="E84" s="13"/>
      <c r="F84" s="12"/>
      <c r="G84" s="12"/>
      <c r="H84" s="12">
        <v>850000</v>
      </c>
      <c r="I84" s="12">
        <f t="shared" si="0"/>
        <v>0</v>
      </c>
    </row>
    <row r="85" spans="1:9" x14ac:dyDescent="0.25">
      <c r="A85" s="90">
        <v>4143</v>
      </c>
      <c r="B85" s="32" t="s">
        <v>64</v>
      </c>
      <c r="C85" s="91"/>
      <c r="D85" s="84">
        <v>500000</v>
      </c>
      <c r="E85" s="13"/>
      <c r="F85" s="12"/>
      <c r="G85" s="12"/>
      <c r="H85" s="12">
        <v>500000</v>
      </c>
      <c r="I85" s="12">
        <f t="shared" si="0"/>
        <v>0</v>
      </c>
    </row>
    <row r="86" spans="1:9" x14ac:dyDescent="0.25">
      <c r="A86" s="90">
        <v>4144</v>
      </c>
      <c r="B86" s="32" t="s">
        <v>65</v>
      </c>
      <c r="C86" s="91"/>
      <c r="D86" s="84">
        <v>500000</v>
      </c>
      <c r="E86" s="13"/>
      <c r="F86" s="12"/>
      <c r="G86" s="12"/>
      <c r="H86" s="12">
        <v>500000</v>
      </c>
      <c r="I86" s="12">
        <f t="shared" si="0"/>
        <v>0</v>
      </c>
    </row>
    <row r="87" spans="1:9" x14ac:dyDescent="0.25">
      <c r="A87" s="90">
        <v>4151</v>
      </c>
      <c r="B87" s="32" t="s">
        <v>66</v>
      </c>
      <c r="C87" s="91"/>
      <c r="D87" s="84">
        <v>1085000</v>
      </c>
      <c r="E87" s="13"/>
      <c r="F87" s="12">
        <v>435000</v>
      </c>
      <c r="G87" s="12"/>
      <c r="H87" s="12">
        <v>650000</v>
      </c>
      <c r="I87" s="12">
        <f t="shared" si="0"/>
        <v>0</v>
      </c>
    </row>
    <row r="88" spans="1:9" x14ac:dyDescent="0.25">
      <c r="A88" s="90">
        <v>4161</v>
      </c>
      <c r="B88" s="32" t="s">
        <v>67</v>
      </c>
      <c r="C88" s="91"/>
      <c r="D88" s="84">
        <v>285000</v>
      </c>
      <c r="E88" s="13"/>
      <c r="F88" s="12"/>
      <c r="G88" s="12"/>
      <c r="H88" s="12">
        <v>285000</v>
      </c>
      <c r="I88" s="12">
        <f t="shared" si="0"/>
        <v>0</v>
      </c>
    </row>
    <row r="89" spans="1:9" x14ac:dyDescent="0.25">
      <c r="A89" s="90">
        <v>4211</v>
      </c>
      <c r="B89" s="32" t="s">
        <v>68</v>
      </c>
      <c r="C89" s="91"/>
      <c r="D89" s="84">
        <v>200000</v>
      </c>
      <c r="E89" s="13">
        <v>10000</v>
      </c>
      <c r="F89" s="12">
        <v>110000</v>
      </c>
      <c r="G89" s="12">
        <v>0</v>
      </c>
      <c r="H89" s="12">
        <v>80000</v>
      </c>
      <c r="I89" s="12">
        <f t="shared" si="0"/>
        <v>0</v>
      </c>
    </row>
    <row r="90" spans="1:9" x14ac:dyDescent="0.25">
      <c r="A90" s="90">
        <v>4212</v>
      </c>
      <c r="B90" s="32" t="s">
        <v>69</v>
      </c>
      <c r="C90" s="91"/>
      <c r="D90" s="84">
        <v>2049389.04</v>
      </c>
      <c r="E90" s="13"/>
      <c r="F90" s="12">
        <v>1385840.04</v>
      </c>
      <c r="G90" s="12"/>
      <c r="H90" s="12">
        <v>663549</v>
      </c>
      <c r="I90" s="12">
        <f t="shared" si="0"/>
        <v>0</v>
      </c>
    </row>
    <row r="91" spans="1:9" x14ac:dyDescent="0.25">
      <c r="A91" s="90">
        <v>4213</v>
      </c>
      <c r="B91" s="32" t="s">
        <v>70</v>
      </c>
      <c r="C91" s="91"/>
      <c r="D91" s="84">
        <v>650000</v>
      </c>
      <c r="E91" s="13">
        <v>50000</v>
      </c>
      <c r="F91" s="12">
        <v>150000</v>
      </c>
      <c r="G91" s="12"/>
      <c r="H91" s="12">
        <v>450000</v>
      </c>
      <c r="I91" s="12">
        <f t="shared" si="0"/>
        <v>0</v>
      </c>
    </row>
    <row r="92" spans="1:9" x14ac:dyDescent="0.25">
      <c r="A92" s="90">
        <v>4214</v>
      </c>
      <c r="B92" s="32" t="s">
        <v>71</v>
      </c>
      <c r="C92" s="91"/>
      <c r="D92" s="84">
        <v>900000</v>
      </c>
      <c r="E92" s="13">
        <v>400000</v>
      </c>
      <c r="F92" s="12">
        <v>300000</v>
      </c>
      <c r="G92" s="12"/>
      <c r="H92" s="12">
        <v>200000</v>
      </c>
      <c r="I92" s="12">
        <f t="shared" si="0"/>
        <v>0</v>
      </c>
    </row>
    <row r="93" spans="1:9" x14ac:dyDescent="0.25">
      <c r="A93" s="90">
        <v>4215</v>
      </c>
      <c r="B93" s="32" t="s">
        <v>72</v>
      </c>
      <c r="C93" s="91"/>
      <c r="D93" s="84">
        <v>250000</v>
      </c>
      <c r="E93" s="13"/>
      <c r="F93" s="12">
        <v>170000</v>
      </c>
      <c r="G93" s="12"/>
      <c r="H93" s="12">
        <v>80000</v>
      </c>
      <c r="I93" s="12">
        <f t="shared" si="0"/>
        <v>0</v>
      </c>
    </row>
    <row r="94" spans="1:9" x14ac:dyDescent="0.25">
      <c r="A94" s="90">
        <v>4221</v>
      </c>
      <c r="B94" s="32" t="s">
        <v>73</v>
      </c>
      <c r="C94" s="91"/>
      <c r="D94" s="84">
        <v>450000</v>
      </c>
      <c r="E94" s="13">
        <v>160000</v>
      </c>
      <c r="F94" s="12"/>
      <c r="G94" s="12"/>
      <c r="H94" s="12">
        <v>290000</v>
      </c>
      <c r="I94" s="12">
        <f t="shared" si="0"/>
        <v>0</v>
      </c>
    </row>
    <row r="95" spans="1:9" x14ac:dyDescent="0.25">
      <c r="A95" s="90">
        <v>4222</v>
      </c>
      <c r="B95" s="32" t="s">
        <v>74</v>
      </c>
      <c r="C95" s="91"/>
      <c r="D95" s="84">
        <v>510000</v>
      </c>
      <c r="E95" s="13">
        <v>70000</v>
      </c>
      <c r="F95" s="12"/>
      <c r="G95" s="12"/>
      <c r="H95" s="12">
        <v>440000</v>
      </c>
      <c r="I95" s="12">
        <f t="shared" si="0"/>
        <v>0</v>
      </c>
    </row>
    <row r="96" spans="1:9" x14ac:dyDescent="0.25">
      <c r="A96" s="90">
        <v>4223</v>
      </c>
      <c r="B96" s="32" t="s">
        <v>75</v>
      </c>
      <c r="C96" s="91"/>
      <c r="D96" s="84">
        <v>850000</v>
      </c>
      <c r="E96" s="13">
        <v>200000</v>
      </c>
      <c r="F96" s="12"/>
      <c r="G96" s="12"/>
      <c r="H96" s="12">
        <v>650000</v>
      </c>
      <c r="I96" s="12">
        <f t="shared" si="0"/>
        <v>0</v>
      </c>
    </row>
    <row r="97" spans="1:9" x14ac:dyDescent="0.25">
      <c r="A97" s="90">
        <v>4231</v>
      </c>
      <c r="B97" s="32" t="s">
        <v>76</v>
      </c>
      <c r="C97" s="91"/>
      <c r="D97" s="84">
        <v>3056000</v>
      </c>
      <c r="E97" s="13">
        <v>356000</v>
      </c>
      <c r="F97" s="12"/>
      <c r="G97" s="12"/>
      <c r="H97" s="12">
        <v>2700000</v>
      </c>
      <c r="I97" s="12">
        <f t="shared" si="0"/>
        <v>0</v>
      </c>
    </row>
    <row r="98" spans="1:9" x14ac:dyDescent="0.25">
      <c r="A98" s="90">
        <v>4232</v>
      </c>
      <c r="B98" s="32" t="s">
        <v>77</v>
      </c>
      <c r="C98" s="91"/>
      <c r="D98" s="84">
        <v>1030000</v>
      </c>
      <c r="E98" s="13">
        <v>100000</v>
      </c>
      <c r="F98" s="12">
        <v>430000</v>
      </c>
      <c r="G98" s="12"/>
      <c r="H98" s="12">
        <v>500000</v>
      </c>
      <c r="I98" s="12">
        <f t="shared" si="0"/>
        <v>0</v>
      </c>
    </row>
    <row r="99" spans="1:9" x14ac:dyDescent="0.25">
      <c r="A99" s="90">
        <v>4233</v>
      </c>
      <c r="B99" s="32" t="s">
        <v>78</v>
      </c>
      <c r="C99" s="91"/>
      <c r="D99" s="92">
        <v>1000000</v>
      </c>
      <c r="E99" s="13"/>
      <c r="F99" s="12"/>
      <c r="G99" s="12"/>
      <c r="H99" s="12">
        <v>1000000</v>
      </c>
      <c r="I99" s="12">
        <f t="shared" si="0"/>
        <v>0</v>
      </c>
    </row>
    <row r="100" spans="1:9" x14ac:dyDescent="0.25">
      <c r="A100" s="90">
        <v>4234</v>
      </c>
      <c r="B100" s="32" t="s">
        <v>79</v>
      </c>
      <c r="C100" s="91"/>
      <c r="D100" s="84">
        <v>200000</v>
      </c>
      <c r="E100" s="13">
        <v>200000</v>
      </c>
      <c r="F100" s="12"/>
      <c r="G100" s="12"/>
      <c r="H100" s="12"/>
      <c r="I100" s="12">
        <f t="shared" si="0"/>
        <v>0</v>
      </c>
    </row>
    <row r="101" spans="1:9" x14ac:dyDescent="0.25">
      <c r="A101" s="90">
        <v>4235</v>
      </c>
      <c r="B101" s="32" t="s">
        <v>80</v>
      </c>
      <c r="C101" s="91"/>
      <c r="D101" s="84">
        <v>2500000</v>
      </c>
      <c r="E101" s="13"/>
      <c r="F101" s="12"/>
      <c r="G101" s="12"/>
      <c r="H101" s="12">
        <v>2500000</v>
      </c>
      <c r="I101" s="12">
        <f t="shared" si="0"/>
        <v>0</v>
      </c>
    </row>
    <row r="102" spans="1:9" x14ac:dyDescent="0.25">
      <c r="A102" s="90">
        <v>4236</v>
      </c>
      <c r="B102" s="93" t="s">
        <v>81</v>
      </c>
      <c r="C102" s="91"/>
      <c r="D102" s="84">
        <v>20000</v>
      </c>
      <c r="E102" s="13"/>
      <c r="F102" s="12"/>
      <c r="G102" s="12"/>
      <c r="H102" s="12">
        <v>20000</v>
      </c>
      <c r="I102" s="12">
        <f t="shared" si="0"/>
        <v>0</v>
      </c>
    </row>
    <row r="103" spans="1:9" x14ac:dyDescent="0.25">
      <c r="A103" s="90">
        <v>4237</v>
      </c>
      <c r="B103" s="32" t="s">
        <v>82</v>
      </c>
      <c r="C103" s="91"/>
      <c r="D103" s="84">
        <v>300000</v>
      </c>
      <c r="E103" s="13"/>
      <c r="F103" s="12"/>
      <c r="G103" s="12"/>
      <c r="H103" s="12">
        <v>300000</v>
      </c>
      <c r="I103" s="12">
        <f t="shared" si="0"/>
        <v>0</v>
      </c>
    </row>
    <row r="104" spans="1:9" x14ac:dyDescent="0.25">
      <c r="A104" s="90">
        <v>4239</v>
      </c>
      <c r="B104" s="32" t="s">
        <v>83</v>
      </c>
      <c r="C104" s="91"/>
      <c r="D104" s="84">
        <v>200000</v>
      </c>
      <c r="E104" s="13"/>
      <c r="F104" s="12"/>
      <c r="G104" s="12"/>
      <c r="H104" s="12">
        <v>200000</v>
      </c>
      <c r="I104" s="12">
        <f t="shared" si="0"/>
        <v>0</v>
      </c>
    </row>
    <row r="105" spans="1:9" x14ac:dyDescent="0.25">
      <c r="A105" s="90">
        <v>4243</v>
      </c>
      <c r="B105" s="32" t="s">
        <v>84</v>
      </c>
      <c r="C105" s="91"/>
      <c r="D105" s="84">
        <v>900000</v>
      </c>
      <c r="E105" s="13">
        <v>300000</v>
      </c>
      <c r="F105" s="12">
        <v>200000</v>
      </c>
      <c r="G105" s="12"/>
      <c r="H105" s="12">
        <v>400000</v>
      </c>
      <c r="I105" s="12">
        <f t="shared" si="0"/>
        <v>0</v>
      </c>
    </row>
    <row r="106" spans="1:9" x14ac:dyDescent="0.25">
      <c r="A106" s="90">
        <v>4249</v>
      </c>
      <c r="B106" s="32" t="s">
        <v>85</v>
      </c>
      <c r="C106" s="91"/>
      <c r="D106" s="84">
        <v>0</v>
      </c>
      <c r="E106" s="13"/>
      <c r="F106" s="12"/>
      <c r="G106" s="12"/>
      <c r="H106" s="12">
        <v>0</v>
      </c>
      <c r="I106" s="12">
        <f t="shared" si="0"/>
        <v>0</v>
      </c>
    </row>
    <row r="107" spans="1:9" x14ac:dyDescent="0.25">
      <c r="A107" s="94">
        <v>425111</v>
      </c>
      <c r="B107" s="32" t="s">
        <v>86</v>
      </c>
      <c r="C107" s="91"/>
      <c r="D107" s="84">
        <v>0</v>
      </c>
      <c r="E107" s="13"/>
      <c r="F107" s="12"/>
      <c r="G107" s="12"/>
      <c r="H107" s="12"/>
      <c r="I107" s="12">
        <f t="shared" si="0"/>
        <v>0</v>
      </c>
    </row>
    <row r="108" spans="1:9" x14ac:dyDescent="0.25">
      <c r="A108" s="94">
        <v>425112</v>
      </c>
      <c r="B108" s="32" t="s">
        <v>87</v>
      </c>
      <c r="C108" s="91"/>
      <c r="D108" s="92"/>
      <c r="E108" s="13"/>
      <c r="F108" s="12"/>
      <c r="G108" s="12"/>
      <c r="H108" s="12"/>
      <c r="I108" s="12">
        <f t="shared" si="0"/>
        <v>0</v>
      </c>
    </row>
    <row r="109" spans="1:9" x14ac:dyDescent="0.25">
      <c r="A109" s="94">
        <v>425116</v>
      </c>
      <c r="B109" s="95" t="s">
        <v>88</v>
      </c>
      <c r="C109" s="91"/>
      <c r="D109" s="92">
        <v>0</v>
      </c>
      <c r="E109" s="13"/>
      <c r="F109" s="12"/>
      <c r="G109" s="12"/>
      <c r="H109" s="12">
        <v>0</v>
      </c>
      <c r="I109" s="12">
        <f t="shared" si="0"/>
        <v>0</v>
      </c>
    </row>
    <row r="110" spans="1:9" x14ac:dyDescent="0.25">
      <c r="A110" s="90">
        <v>4251</v>
      </c>
      <c r="B110" s="95" t="s">
        <v>89</v>
      </c>
      <c r="C110" s="91"/>
      <c r="D110" s="84">
        <v>2580607</v>
      </c>
      <c r="E110" s="13"/>
      <c r="F110" s="12"/>
      <c r="G110" s="12"/>
      <c r="H110" s="12">
        <v>2580607</v>
      </c>
      <c r="I110" s="12">
        <f t="shared" si="0"/>
        <v>0</v>
      </c>
    </row>
    <row r="111" spans="1:9" x14ac:dyDescent="0.25">
      <c r="A111" s="90">
        <v>4252</v>
      </c>
      <c r="B111" s="32" t="s">
        <v>90</v>
      </c>
      <c r="C111" s="91"/>
      <c r="D111" s="84">
        <v>500000</v>
      </c>
      <c r="E111" s="13"/>
      <c r="F111" s="12">
        <v>100000</v>
      </c>
      <c r="G111" s="12"/>
      <c r="H111" s="12">
        <v>400000</v>
      </c>
      <c r="I111" s="12">
        <f t="shared" si="0"/>
        <v>0</v>
      </c>
    </row>
    <row r="112" spans="1:9" x14ac:dyDescent="0.25">
      <c r="A112" s="90">
        <v>4261</v>
      </c>
      <c r="B112" s="32" t="s">
        <v>91</v>
      </c>
      <c r="C112" s="91"/>
      <c r="D112" s="84">
        <v>750000</v>
      </c>
      <c r="E112" s="13"/>
      <c r="F112" s="13">
        <v>160000</v>
      </c>
      <c r="G112" s="13"/>
      <c r="H112" s="12">
        <v>590000</v>
      </c>
      <c r="I112" s="12">
        <f t="shared" si="0"/>
        <v>0</v>
      </c>
    </row>
    <row r="113" spans="1:9" x14ac:dyDescent="0.25">
      <c r="A113" s="90">
        <v>4262</v>
      </c>
      <c r="B113" s="32" t="s">
        <v>92</v>
      </c>
      <c r="C113" s="91"/>
      <c r="D113" s="84">
        <v>400000</v>
      </c>
      <c r="E113" s="13">
        <v>200000</v>
      </c>
      <c r="F113" s="13">
        <v>100000</v>
      </c>
      <c r="G113" s="13"/>
      <c r="H113" s="12">
        <v>100000</v>
      </c>
      <c r="I113" s="12">
        <f t="shared" si="0"/>
        <v>0</v>
      </c>
    </row>
    <row r="114" spans="1:9" x14ac:dyDescent="0.25">
      <c r="A114" s="90">
        <v>4263</v>
      </c>
      <c r="B114" s="32" t="s">
        <v>93</v>
      </c>
      <c r="C114" s="91"/>
      <c r="D114" s="84">
        <v>108350</v>
      </c>
      <c r="E114" s="13"/>
      <c r="F114" s="13"/>
      <c r="G114" s="13"/>
      <c r="H114" s="12">
        <v>108350</v>
      </c>
      <c r="I114" s="12">
        <f t="shared" si="0"/>
        <v>0</v>
      </c>
    </row>
    <row r="115" spans="1:9" x14ac:dyDescent="0.25">
      <c r="A115" s="90">
        <v>4264</v>
      </c>
      <c r="B115" s="32" t="s">
        <v>94</v>
      </c>
      <c r="C115" s="91"/>
      <c r="D115" s="84">
        <v>490000</v>
      </c>
      <c r="E115" s="13">
        <v>150000</v>
      </c>
      <c r="F115" s="13">
        <v>100000</v>
      </c>
      <c r="G115" s="13"/>
      <c r="H115" s="12">
        <v>240000</v>
      </c>
      <c r="I115" s="12">
        <f t="shared" si="0"/>
        <v>0</v>
      </c>
    </row>
    <row r="116" spans="1:9" x14ac:dyDescent="0.25">
      <c r="A116" s="90">
        <v>4267</v>
      </c>
      <c r="B116" s="32" t="s">
        <v>95</v>
      </c>
      <c r="C116" s="91"/>
      <c r="D116" s="84">
        <v>1023000</v>
      </c>
      <c r="E116" s="13"/>
      <c r="F116" s="13">
        <v>1023000</v>
      </c>
      <c r="G116" s="13"/>
      <c r="H116" s="12"/>
      <c r="I116" s="12">
        <f t="shared" si="0"/>
        <v>0</v>
      </c>
    </row>
    <row r="117" spans="1:9" x14ac:dyDescent="0.25">
      <c r="A117" s="90">
        <v>4267</v>
      </c>
      <c r="B117" s="95" t="s">
        <v>96</v>
      </c>
      <c r="C117" s="91"/>
      <c r="D117" s="84">
        <v>3518238.7200000002</v>
      </c>
      <c r="E117" s="13">
        <v>32825</v>
      </c>
      <c r="F117" s="13">
        <v>2000000</v>
      </c>
      <c r="G117" s="13"/>
      <c r="H117" s="12">
        <v>1485413.72</v>
      </c>
      <c r="I117" s="12">
        <f t="shared" si="0"/>
        <v>0</v>
      </c>
    </row>
    <row r="118" spans="1:9" x14ac:dyDescent="0.25">
      <c r="A118" s="94">
        <v>4267310</v>
      </c>
      <c r="B118" s="32" t="s">
        <v>97</v>
      </c>
      <c r="C118" s="91"/>
      <c r="D118" s="84">
        <v>1453870</v>
      </c>
      <c r="E118" s="13"/>
      <c r="F118" s="13">
        <v>1133870</v>
      </c>
      <c r="G118" s="13"/>
      <c r="H118" s="12">
        <v>320000</v>
      </c>
      <c r="I118" s="12">
        <f>D118-E118-F118-G118-H118</f>
        <v>0</v>
      </c>
    </row>
    <row r="119" spans="1:9" x14ac:dyDescent="0.25">
      <c r="A119" s="94">
        <v>4267410</v>
      </c>
      <c r="B119" s="32" t="s">
        <v>98</v>
      </c>
      <c r="C119" s="91"/>
      <c r="D119" s="84">
        <v>8263240</v>
      </c>
      <c r="E119" s="13"/>
      <c r="F119" s="13">
        <v>8263240</v>
      </c>
      <c r="G119" s="13"/>
      <c r="H119" s="12"/>
      <c r="I119" s="12">
        <f t="shared" si="0"/>
        <v>0</v>
      </c>
    </row>
    <row r="120" spans="1:9" x14ac:dyDescent="0.25">
      <c r="A120" s="90">
        <v>4268</v>
      </c>
      <c r="B120" s="32" t="s">
        <v>99</v>
      </c>
      <c r="C120" s="91"/>
      <c r="D120" s="84">
        <v>306449</v>
      </c>
      <c r="E120" s="13">
        <v>100000</v>
      </c>
      <c r="F120" s="13">
        <v>206449</v>
      </c>
      <c r="G120" s="13"/>
      <c r="H120" s="12"/>
      <c r="I120" s="12">
        <f t="shared" si="0"/>
        <v>0</v>
      </c>
    </row>
    <row r="121" spans="1:9" x14ac:dyDescent="0.25">
      <c r="A121" s="90">
        <v>4269</v>
      </c>
      <c r="B121" s="32" t="s">
        <v>100</v>
      </c>
      <c r="C121" s="91"/>
      <c r="D121" s="84">
        <v>814837.28</v>
      </c>
      <c r="E121" s="96"/>
      <c r="F121" s="13">
        <v>508000</v>
      </c>
      <c r="G121" s="13"/>
      <c r="H121" s="12">
        <v>306837.28000000003</v>
      </c>
      <c r="I121" s="12">
        <f t="shared" si="0"/>
        <v>0</v>
      </c>
    </row>
    <row r="122" spans="1:9" x14ac:dyDescent="0.25">
      <c r="A122" s="90">
        <v>4311</v>
      </c>
      <c r="B122" s="95" t="s">
        <v>101</v>
      </c>
      <c r="C122" s="91"/>
      <c r="D122" s="84">
        <v>50000</v>
      </c>
      <c r="E122" s="13"/>
      <c r="F122" s="13"/>
      <c r="G122" s="13"/>
      <c r="H122" s="12">
        <v>50000</v>
      </c>
      <c r="I122" s="12">
        <f t="shared" si="0"/>
        <v>0</v>
      </c>
    </row>
    <row r="123" spans="1:9" x14ac:dyDescent="0.25">
      <c r="A123" s="90">
        <v>4312</v>
      </c>
      <c r="B123" s="95" t="s">
        <v>102</v>
      </c>
      <c r="C123" s="91"/>
      <c r="D123" s="84">
        <v>300000</v>
      </c>
      <c r="E123" s="96"/>
      <c r="F123" s="13"/>
      <c r="G123" s="13"/>
      <c r="H123" s="12">
        <v>300000</v>
      </c>
      <c r="I123" s="12">
        <f t="shared" si="0"/>
        <v>0</v>
      </c>
    </row>
    <row r="124" spans="1:9" x14ac:dyDescent="0.25">
      <c r="A124" s="90">
        <v>4651</v>
      </c>
      <c r="B124" s="93" t="s">
        <v>103</v>
      </c>
      <c r="C124" s="91"/>
      <c r="D124" s="84">
        <v>250000</v>
      </c>
      <c r="E124" s="96"/>
      <c r="F124" s="13"/>
      <c r="G124" s="13"/>
      <c r="H124" s="12">
        <v>250000</v>
      </c>
      <c r="I124" s="12">
        <f t="shared" si="0"/>
        <v>0</v>
      </c>
    </row>
    <row r="125" spans="1:9" x14ac:dyDescent="0.25">
      <c r="A125" s="90">
        <v>4821</v>
      </c>
      <c r="B125" s="32" t="s">
        <v>104</v>
      </c>
      <c r="C125" s="91"/>
      <c r="D125" s="84">
        <v>30000</v>
      </c>
      <c r="E125" s="13"/>
      <c r="F125" s="13"/>
      <c r="G125" s="13"/>
      <c r="H125" s="12">
        <v>30000</v>
      </c>
      <c r="I125" s="12">
        <f t="shared" si="0"/>
        <v>0</v>
      </c>
    </row>
    <row r="126" spans="1:9" x14ac:dyDescent="0.25">
      <c r="A126" s="90">
        <v>4822</v>
      </c>
      <c r="B126" s="95" t="s">
        <v>105</v>
      </c>
      <c r="C126" s="91"/>
      <c r="D126" s="84">
        <v>60000</v>
      </c>
      <c r="E126" s="13"/>
      <c r="F126" s="13"/>
      <c r="G126" s="13"/>
      <c r="H126" s="12">
        <v>60000</v>
      </c>
      <c r="I126" s="12">
        <f t="shared" si="0"/>
        <v>0</v>
      </c>
    </row>
    <row r="127" spans="1:9" x14ac:dyDescent="0.25">
      <c r="A127" s="90">
        <v>4831</v>
      </c>
      <c r="B127" s="32" t="s">
        <v>106</v>
      </c>
      <c r="C127" s="91"/>
      <c r="D127" s="84">
        <v>0</v>
      </c>
      <c r="E127" s="13"/>
      <c r="F127" s="13"/>
      <c r="G127" s="13"/>
      <c r="H127" s="12">
        <v>0</v>
      </c>
      <c r="I127" s="12">
        <f t="shared" si="0"/>
        <v>0</v>
      </c>
    </row>
    <row r="128" spans="1:9" x14ac:dyDescent="0.25">
      <c r="A128" s="90">
        <v>5125</v>
      </c>
      <c r="B128" s="32" t="s">
        <v>107</v>
      </c>
      <c r="C128" s="91"/>
      <c r="D128" s="84">
        <v>20000</v>
      </c>
      <c r="E128" s="13"/>
      <c r="F128" s="13">
        <v>0</v>
      </c>
      <c r="G128" s="13"/>
      <c r="H128" s="12">
        <v>20000</v>
      </c>
      <c r="I128" s="12">
        <f t="shared" si="0"/>
        <v>0</v>
      </c>
    </row>
    <row r="129" spans="1:16" x14ac:dyDescent="0.25">
      <c r="A129" s="90">
        <v>5122</v>
      </c>
      <c r="B129" s="32" t="s">
        <v>108</v>
      </c>
      <c r="C129" s="91"/>
      <c r="D129" s="84">
        <v>690000</v>
      </c>
      <c r="E129" s="13"/>
      <c r="F129" s="13"/>
      <c r="G129" s="13"/>
      <c r="H129" s="12">
        <v>690000</v>
      </c>
      <c r="I129" s="12">
        <f t="shared" si="0"/>
        <v>0</v>
      </c>
    </row>
    <row r="130" spans="1:16" x14ac:dyDescent="0.25">
      <c r="A130" s="90">
        <v>5121</v>
      </c>
      <c r="B130" s="32" t="s">
        <v>109</v>
      </c>
      <c r="C130" s="91"/>
      <c r="D130" s="84">
        <v>0</v>
      </c>
      <c r="E130" s="13"/>
      <c r="F130" s="13"/>
      <c r="G130" s="13"/>
      <c r="H130" s="12"/>
      <c r="I130" s="12">
        <f t="shared" si="0"/>
        <v>0</v>
      </c>
    </row>
    <row r="131" spans="1:16" x14ac:dyDescent="0.25">
      <c r="A131" s="90"/>
      <c r="B131" s="93"/>
      <c r="C131" s="91"/>
      <c r="D131" s="84"/>
      <c r="E131" s="13"/>
      <c r="F131" s="13">
        <v>0</v>
      </c>
      <c r="G131" s="13"/>
      <c r="H131" s="12"/>
      <c r="I131" s="12">
        <f t="shared" si="0"/>
        <v>0</v>
      </c>
    </row>
    <row r="132" spans="1:16" ht="15.75" thickBot="1" x14ac:dyDescent="0.3">
      <c r="A132" s="97"/>
      <c r="B132" s="98"/>
      <c r="C132" s="99"/>
      <c r="D132" s="84">
        <f>D76-SUM(D79:D131)</f>
        <v>0</v>
      </c>
      <c r="E132" s="13">
        <f>E76-SUM(E79:E131)</f>
        <v>0</v>
      </c>
      <c r="F132" s="13">
        <f>F76-SUM(F79:F131)</f>
        <v>0</v>
      </c>
      <c r="G132" s="13">
        <f>G76-SUM(G79:G131)</f>
        <v>0</v>
      </c>
      <c r="H132" s="13">
        <f>H76-SUM(H79:H131)</f>
        <v>0</v>
      </c>
      <c r="I132" s="12">
        <f>D132-E132-F132-G132-H132</f>
        <v>0</v>
      </c>
    </row>
    <row r="133" spans="1:16" x14ac:dyDescent="0.25">
      <c r="A133" s="100"/>
      <c r="B133" s="101"/>
      <c r="C133" s="101"/>
      <c r="D133" s="102">
        <f>F69</f>
        <v>77353693.340000004</v>
      </c>
      <c r="E133" s="103"/>
      <c r="F133" s="101"/>
      <c r="G133" s="101"/>
      <c r="H133" s="101"/>
      <c r="I133" s="2"/>
      <c r="J133" s="2"/>
      <c r="K133" s="2"/>
      <c r="L133" s="69"/>
      <c r="M133" s="104"/>
      <c r="N133" s="54"/>
      <c r="O133" s="54"/>
      <c r="P133" s="54"/>
    </row>
    <row r="134" spans="1:16" x14ac:dyDescent="0.25">
      <c r="A134" s="1"/>
      <c r="B134" s="105"/>
      <c r="C134" s="102"/>
      <c r="D134" s="2"/>
      <c r="E134" s="106"/>
      <c r="F134" s="2"/>
      <c r="G134" s="2"/>
      <c r="H134" s="2"/>
      <c r="I134" s="2"/>
      <c r="J134" s="2"/>
      <c r="K134" s="54"/>
      <c r="L134" s="69"/>
      <c r="M134" s="104"/>
      <c r="N134" s="54"/>
      <c r="O134" s="54"/>
      <c r="P134" s="54"/>
    </row>
    <row r="135" spans="1:16" x14ac:dyDescent="0.25">
      <c r="A135" s="1"/>
      <c r="B135" s="2"/>
      <c r="C135" s="2"/>
      <c r="D135" s="2"/>
      <c r="E135" s="54"/>
      <c r="F135" s="54"/>
      <c r="G135" s="2"/>
      <c r="H135" s="2"/>
      <c r="I135" s="2"/>
      <c r="J135" s="2"/>
      <c r="K135" s="2"/>
      <c r="L135" s="74"/>
      <c r="M135" s="53"/>
      <c r="N135" s="2"/>
      <c r="O135" s="2"/>
      <c r="P135" s="2"/>
    </row>
    <row r="136" spans="1:16" x14ac:dyDescent="0.25">
      <c r="A136" s="107" t="s">
        <v>110</v>
      </c>
      <c r="B136" s="107"/>
      <c r="C136" s="107"/>
      <c r="D136" s="107"/>
      <c r="E136" s="2" t="s">
        <v>111</v>
      </c>
      <c r="F136" s="2"/>
      <c r="G136" s="1"/>
      <c r="H136" s="1"/>
      <c r="I136" s="74"/>
      <c r="J136" s="69"/>
      <c r="K136" s="2"/>
      <c r="L136" s="74"/>
      <c r="M136" s="53"/>
      <c r="N136" s="2"/>
      <c r="O136" s="2"/>
      <c r="P136" s="2"/>
    </row>
    <row r="137" spans="1:16" x14ac:dyDescent="0.25">
      <c r="A137" s="107" t="s">
        <v>112</v>
      </c>
      <c r="B137" s="107"/>
      <c r="C137" s="107"/>
      <c r="D137" s="107"/>
      <c r="E137" s="108" t="s">
        <v>113</v>
      </c>
      <c r="F137" s="2"/>
      <c r="G137" s="2"/>
      <c r="H137" s="2"/>
      <c r="I137" s="74"/>
      <c r="J137" s="74"/>
      <c r="K137" s="2"/>
      <c r="L137" s="74"/>
      <c r="M137" s="53"/>
      <c r="N137" s="2"/>
      <c r="O137" s="2"/>
      <c r="P137" s="2"/>
    </row>
    <row r="138" spans="1:16" x14ac:dyDescent="0.25">
      <c r="A138" s="107" t="s">
        <v>114</v>
      </c>
      <c r="B138" s="107"/>
      <c r="C138" s="107"/>
      <c r="D138" s="107"/>
      <c r="E138" s="2"/>
      <c r="F138" s="2"/>
      <c r="G138" s="1"/>
      <c r="H138" s="1"/>
      <c r="I138" s="74"/>
      <c r="J138" s="74"/>
      <c r="K138" s="12">
        <f>F118</f>
        <v>1133870</v>
      </c>
      <c r="L138" s="109" t="s">
        <v>115</v>
      </c>
      <c r="M138" s="53"/>
      <c r="N138" s="2"/>
      <c r="O138" s="2"/>
      <c r="P138" s="2"/>
    </row>
    <row r="139" spans="1:16" x14ac:dyDescent="0.25">
      <c r="A139" s="107" t="s">
        <v>116</v>
      </c>
      <c r="B139" s="107"/>
      <c r="C139" s="110"/>
      <c r="D139" s="110"/>
      <c r="E139" s="111"/>
      <c r="F139" s="74"/>
      <c r="G139" s="74"/>
      <c r="H139" s="74"/>
      <c r="I139" s="69"/>
      <c r="J139" s="74"/>
      <c r="K139" s="13">
        <f>H118</f>
        <v>320000</v>
      </c>
      <c r="L139" s="109" t="s">
        <v>117</v>
      </c>
      <c r="M139" s="53"/>
      <c r="N139" s="2"/>
      <c r="O139" s="2"/>
      <c r="P139" s="2"/>
    </row>
    <row r="140" spans="1:16" x14ac:dyDescent="0.25">
      <c r="A140" s="112" t="s">
        <v>118</v>
      </c>
      <c r="B140" s="113"/>
      <c r="C140" s="110"/>
      <c r="D140" s="110"/>
      <c r="E140" s="74"/>
      <c r="F140" s="74"/>
      <c r="G140" s="74"/>
      <c r="H140" s="74"/>
      <c r="I140" s="74"/>
      <c r="J140" s="74"/>
      <c r="K140" s="35">
        <f>SUM(K138:K139)</f>
        <v>1453870</v>
      </c>
      <c r="L140" s="74"/>
      <c r="M140" s="53"/>
      <c r="N140" s="2"/>
      <c r="O140" s="2"/>
      <c r="P140" s="2"/>
    </row>
    <row r="141" spans="1:16" x14ac:dyDescent="0.25">
      <c r="A141" s="153" t="s">
        <v>119</v>
      </c>
      <c r="B141" s="153"/>
      <c r="C141" s="110"/>
      <c r="D141" s="110"/>
      <c r="E141" s="74"/>
      <c r="F141" s="74"/>
      <c r="G141" s="74"/>
      <c r="H141" s="74"/>
      <c r="I141" s="74"/>
      <c r="J141" s="74"/>
      <c r="K141" s="74"/>
      <c r="L141" s="74"/>
      <c r="M141" s="53"/>
      <c r="N141" s="2"/>
      <c r="O141" s="2"/>
      <c r="P141" s="2"/>
    </row>
    <row r="142" spans="1:16" x14ac:dyDescent="0.25">
      <c r="A142" s="107" t="s">
        <v>120</v>
      </c>
      <c r="B142" s="107"/>
      <c r="C142" s="110"/>
      <c r="D142" s="110"/>
      <c r="E142" s="74"/>
      <c r="F142" s="74"/>
      <c r="G142" s="36"/>
      <c r="H142" s="36"/>
      <c r="I142" s="69"/>
      <c r="J142" s="74"/>
      <c r="K142" s="74"/>
      <c r="L142" s="74"/>
      <c r="M142" s="53"/>
      <c r="N142" s="2"/>
      <c r="O142" s="2"/>
      <c r="P142" s="2"/>
    </row>
    <row r="143" spans="1:16" x14ac:dyDescent="0.25">
      <c r="A143" s="1"/>
      <c r="B143" s="2"/>
      <c r="C143" s="74"/>
      <c r="D143" s="74"/>
      <c r="E143" s="74"/>
      <c r="F143" s="74"/>
      <c r="G143" s="114"/>
      <c r="H143" s="114"/>
      <c r="I143" s="74"/>
      <c r="J143" s="74"/>
      <c r="K143" s="74"/>
      <c r="L143" s="74"/>
      <c r="M143" s="53"/>
      <c r="N143" s="2"/>
      <c r="O143" s="2"/>
      <c r="P143" s="2"/>
    </row>
    <row r="144" spans="1:16" x14ac:dyDescent="0.25">
      <c r="A144" s="1"/>
      <c r="B144" s="2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53"/>
      <c r="N144" s="2"/>
      <c r="O144" s="2"/>
      <c r="P144" s="2"/>
    </row>
    <row r="145" spans="1:16" x14ac:dyDescent="0.25">
      <c r="A145" s="1"/>
      <c r="B145" s="2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53"/>
      <c r="N145" s="2"/>
      <c r="O145" s="2"/>
      <c r="P145" s="2"/>
    </row>
    <row r="146" spans="1:16" x14ac:dyDescent="0.25">
      <c r="A146" s="1"/>
      <c r="B146" s="2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53"/>
      <c r="N146" s="2"/>
      <c r="O146" s="2"/>
      <c r="P146" s="2"/>
    </row>
    <row r="147" spans="1:16" x14ac:dyDescent="0.25">
      <c r="A147" s="1"/>
      <c r="B147" s="2"/>
      <c r="C147" s="74"/>
      <c r="D147" s="74"/>
      <c r="E147" s="74"/>
      <c r="F147" s="74"/>
      <c r="G147" s="114"/>
      <c r="H147" s="114"/>
      <c r="I147" s="74"/>
      <c r="J147" s="74"/>
      <c r="K147" s="74"/>
      <c r="L147" s="74"/>
      <c r="M147" s="53"/>
      <c r="N147" s="2"/>
      <c r="O147" s="2"/>
      <c r="P147" s="2"/>
    </row>
  </sheetData>
  <mergeCells count="27">
    <mergeCell ref="A66:D66"/>
    <mergeCell ref="B72:E72"/>
    <mergeCell ref="A141:B141"/>
    <mergeCell ref="A49:D49"/>
    <mergeCell ref="C50:D50"/>
    <mergeCell ref="C51:D51"/>
    <mergeCell ref="C53:D53"/>
    <mergeCell ref="C54:D54"/>
    <mergeCell ref="C56:D56"/>
    <mergeCell ref="B36:D36"/>
    <mergeCell ref="A11:E11"/>
    <mergeCell ref="A12:E12"/>
    <mergeCell ref="A13:E13"/>
    <mergeCell ref="A14:E14"/>
    <mergeCell ref="A15:E15"/>
    <mergeCell ref="A17:E17"/>
    <mergeCell ref="A22:A24"/>
    <mergeCell ref="B22:B24"/>
    <mergeCell ref="B28:D28"/>
    <mergeCell ref="A32:B32"/>
    <mergeCell ref="A33:B33"/>
    <mergeCell ref="A10:E10"/>
    <mergeCell ref="A3:E3"/>
    <mergeCell ref="A5:E5"/>
    <mergeCell ref="A6:E6"/>
    <mergeCell ref="A7:E7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workbookViewId="0">
      <selection sqref="A1:XFD1048576"/>
    </sheetView>
  </sheetViews>
  <sheetFormatPr defaultRowHeight="15" x14ac:dyDescent="0.25"/>
  <cols>
    <col min="1" max="1" width="8.28515625" customWidth="1"/>
    <col min="2" max="2" width="43.85546875" customWidth="1"/>
    <col min="3" max="3" width="14.5703125" customWidth="1"/>
    <col min="4" max="5" width="12.85546875" customWidth="1"/>
    <col min="6" max="6" width="13.7109375" customWidth="1"/>
    <col min="7" max="7" width="15" customWidth="1"/>
    <col min="8" max="9" width="15.7109375" customWidth="1"/>
    <col min="10" max="10" width="12.42578125" customWidth="1"/>
    <col min="11" max="11" width="12.5703125" customWidth="1"/>
    <col min="12" max="12" width="17" customWidth="1"/>
    <col min="13" max="13" width="12" customWidth="1"/>
    <col min="15" max="15" width="12.42578125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5" width="15.710937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1" width="15.710937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7" width="15.710937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3" width="15.710937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9" width="15.710937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5" width="15.710937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1" width="15.710937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7" width="15.710937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3" width="15.710937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9" width="15.710937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5" width="15.710937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1" width="15.710937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7" width="15.710937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3" width="15.710937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9" width="15.710937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5" width="15.710937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1" width="15.710937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7" width="15.710937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3" width="15.710937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9" width="15.710937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5" width="15.710937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1" width="15.710937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7" width="15.710937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3" width="15.710937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9" width="15.710937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5" width="15.710937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1" width="15.710937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7" width="15.710937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3" width="15.710937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9" width="15.710937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5" width="15.710937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1" width="15.710937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7" width="15.710937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3" width="15.710937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9" width="15.710937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5" width="15.710937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1" width="15.710937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7" width="15.710937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3" width="15.710937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9" width="15.710937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5" width="15.710937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1" width="15.710937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7" width="15.710937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3" width="15.710937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9" width="15.710937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5" width="15.710937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1" width="15.710937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7" width="15.710937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3" width="15.710937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9" width="15.710937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5" width="15.710937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1" width="15.710937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7" width="15.710937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3" width="15.710937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9" width="15.710937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5" width="15.710937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1" width="15.710937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7" width="15.710937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3" width="15.710937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9" width="15.710937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5" width="15.710937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1" width="15.710937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7" width="15.710937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1"/>
      <c r="B1" s="2"/>
      <c r="C1" s="2"/>
      <c r="D1" s="2"/>
      <c r="E1" s="2"/>
      <c r="F1" s="2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33" t="s">
        <v>1</v>
      </c>
      <c r="B3" s="133"/>
      <c r="C3" s="133"/>
      <c r="D3" s="133"/>
      <c r="E3" s="133"/>
      <c r="F3" s="2"/>
    </row>
    <row r="4" spans="1:6" x14ac:dyDescent="0.25">
      <c r="A4" s="1"/>
      <c r="B4" s="2"/>
      <c r="C4" s="2"/>
      <c r="D4" s="2"/>
      <c r="E4" s="2"/>
      <c r="F4" s="2"/>
    </row>
    <row r="5" spans="1:6" x14ac:dyDescent="0.25">
      <c r="A5" s="134" t="s">
        <v>121</v>
      </c>
      <c r="B5" s="135"/>
      <c r="C5" s="135"/>
      <c r="D5" s="135"/>
      <c r="E5" s="135"/>
      <c r="F5" s="2"/>
    </row>
    <row r="6" spans="1:6" x14ac:dyDescent="0.25">
      <c r="A6" s="135" t="s">
        <v>3</v>
      </c>
      <c r="B6" s="135"/>
      <c r="C6" s="135"/>
      <c r="D6" s="135"/>
      <c r="E6" s="135"/>
      <c r="F6" s="2"/>
    </row>
    <row r="7" spans="1:6" x14ac:dyDescent="0.25">
      <c r="A7" s="135" t="s">
        <v>4</v>
      </c>
      <c r="B7" s="135"/>
      <c r="C7" s="135"/>
      <c r="D7" s="135"/>
      <c r="E7" s="135"/>
      <c r="F7" s="2"/>
    </row>
    <row r="8" spans="1:6" x14ac:dyDescent="0.25">
      <c r="A8" s="1"/>
      <c r="B8" s="2"/>
      <c r="C8" s="2"/>
      <c r="D8" s="2"/>
      <c r="E8" s="2"/>
      <c r="F8" s="2"/>
    </row>
    <row r="9" spans="1:6" x14ac:dyDescent="0.25">
      <c r="A9" s="136" t="s">
        <v>5</v>
      </c>
      <c r="B9" s="132"/>
      <c r="C9" s="132"/>
      <c r="D9" s="132"/>
      <c r="E9" s="132"/>
      <c r="F9" s="2"/>
    </row>
    <row r="10" spans="1:6" x14ac:dyDescent="0.25">
      <c r="A10" s="131" t="s">
        <v>6</v>
      </c>
      <c r="B10" s="132"/>
      <c r="C10" s="132"/>
      <c r="D10" s="132"/>
      <c r="E10" s="132"/>
      <c r="F10" s="2"/>
    </row>
    <row r="11" spans="1:6" x14ac:dyDescent="0.25">
      <c r="A11" s="132" t="s">
        <v>7</v>
      </c>
      <c r="B11" s="132"/>
      <c r="C11" s="132"/>
      <c r="D11" s="132"/>
      <c r="E11" s="132"/>
      <c r="F11" s="2"/>
    </row>
    <row r="12" spans="1:6" x14ac:dyDescent="0.25">
      <c r="A12" s="132"/>
      <c r="B12" s="132"/>
      <c r="C12" s="132"/>
      <c r="D12" s="132"/>
      <c r="E12" s="132"/>
      <c r="F12" s="2"/>
    </row>
    <row r="13" spans="1:6" x14ac:dyDescent="0.25">
      <c r="A13" s="136" t="s">
        <v>8</v>
      </c>
      <c r="B13" s="132"/>
      <c r="C13" s="132"/>
      <c r="D13" s="132"/>
      <c r="E13" s="132"/>
      <c r="F13" s="2"/>
    </row>
    <row r="14" spans="1:6" x14ac:dyDescent="0.25">
      <c r="A14" s="132" t="s">
        <v>9</v>
      </c>
      <c r="B14" s="132"/>
      <c r="C14" s="132"/>
      <c r="D14" s="132"/>
      <c r="E14" s="132"/>
      <c r="F14" s="2"/>
    </row>
    <row r="15" spans="1:6" x14ac:dyDescent="0.25">
      <c r="A15" s="131" t="s">
        <v>10</v>
      </c>
      <c r="B15" s="132"/>
      <c r="C15" s="132"/>
      <c r="D15" s="132"/>
      <c r="E15" s="132"/>
      <c r="F15" s="2"/>
    </row>
    <row r="16" spans="1:6" x14ac:dyDescent="0.25">
      <c r="A16" s="1"/>
      <c r="B16" s="2"/>
      <c r="C16" s="2"/>
      <c r="D16" s="2"/>
      <c r="E16" s="2"/>
      <c r="F16" s="2"/>
    </row>
    <row r="17" spans="1:7" ht="15.75" x14ac:dyDescent="0.25">
      <c r="A17" s="139" t="s">
        <v>11</v>
      </c>
      <c r="B17" s="139"/>
      <c r="C17" s="139"/>
      <c r="D17" s="139"/>
      <c r="E17" s="139"/>
      <c r="F17" s="2"/>
    </row>
    <row r="18" spans="1:7" x14ac:dyDescent="0.25">
      <c r="A18" s="1"/>
      <c r="B18" s="1"/>
      <c r="C18" s="1"/>
      <c r="D18" s="1"/>
      <c r="E18" s="1"/>
      <c r="F18" s="2"/>
    </row>
    <row r="19" spans="1:7" x14ac:dyDescent="0.25">
      <c r="A19" s="1"/>
      <c r="B19" s="3" t="s">
        <v>12</v>
      </c>
      <c r="C19" s="3"/>
      <c r="D19" s="3"/>
      <c r="E19" s="1"/>
      <c r="F19" s="2"/>
    </row>
    <row r="20" spans="1:7" x14ac:dyDescent="0.25">
      <c r="A20" s="1"/>
      <c r="B20" s="2"/>
      <c r="C20" s="2"/>
      <c r="D20" s="2"/>
      <c r="E20" s="2"/>
      <c r="F20" s="2"/>
    </row>
    <row r="21" spans="1:7" ht="25.5" x14ac:dyDescent="0.25">
      <c r="A21" s="4" t="s">
        <v>13</v>
      </c>
      <c r="B21" s="5" t="s">
        <v>14</v>
      </c>
      <c r="C21" s="6"/>
      <c r="D21" s="7"/>
      <c r="E21" s="8"/>
      <c r="F21" s="9" t="s">
        <v>15</v>
      </c>
    </row>
    <row r="22" spans="1:7" x14ac:dyDescent="0.25">
      <c r="A22" s="140">
        <v>7811120</v>
      </c>
      <c r="B22" s="143" t="s">
        <v>16</v>
      </c>
      <c r="C22" s="10"/>
      <c r="D22" s="11"/>
      <c r="E22" s="12"/>
      <c r="F22" s="13"/>
    </row>
    <row r="23" spans="1:7" x14ac:dyDescent="0.25">
      <c r="A23" s="141"/>
      <c r="B23" s="144"/>
      <c r="C23" s="14"/>
      <c r="D23" s="11"/>
      <c r="E23" s="15"/>
      <c r="F23" s="13">
        <v>10811000</v>
      </c>
      <c r="G23" s="16"/>
    </row>
    <row r="24" spans="1:7" x14ac:dyDescent="0.25">
      <c r="A24" s="142"/>
      <c r="B24" s="145"/>
      <c r="C24" s="14"/>
      <c r="D24" s="11"/>
      <c r="E24" s="17"/>
      <c r="F24" s="13"/>
      <c r="G24" s="16"/>
    </row>
    <row r="25" spans="1:7" x14ac:dyDescent="0.25">
      <c r="A25" s="18">
        <v>7811125</v>
      </c>
      <c r="B25" s="19" t="s">
        <v>17</v>
      </c>
      <c r="C25" s="13"/>
      <c r="D25" s="20"/>
      <c r="E25" s="17"/>
      <c r="F25" s="13">
        <v>1023000</v>
      </c>
      <c r="G25" s="16"/>
    </row>
    <row r="26" spans="1:7" x14ac:dyDescent="0.25">
      <c r="A26" s="18">
        <v>7811121</v>
      </c>
      <c r="B26" s="19" t="s">
        <v>18</v>
      </c>
      <c r="C26" s="13"/>
      <c r="D26" s="20"/>
      <c r="E26" s="17"/>
      <c r="F26" s="13">
        <v>18033000</v>
      </c>
      <c r="G26" s="16"/>
    </row>
    <row r="27" spans="1:7" x14ac:dyDescent="0.25">
      <c r="A27" s="18"/>
      <c r="B27" s="21" t="s">
        <v>19</v>
      </c>
      <c r="C27" s="22"/>
      <c r="D27" s="7"/>
      <c r="E27" s="23"/>
      <c r="F27" s="13">
        <f>SUM(F23:F26)</f>
        <v>29867000</v>
      </c>
      <c r="G27" s="16"/>
    </row>
    <row r="28" spans="1:7" x14ac:dyDescent="0.25">
      <c r="A28" s="24"/>
      <c r="B28" s="146"/>
      <c r="C28" s="146"/>
      <c r="D28" s="147"/>
      <c r="E28" s="17"/>
      <c r="F28" s="13"/>
      <c r="G28" s="16"/>
    </row>
    <row r="29" spans="1:7" x14ac:dyDescent="0.25">
      <c r="A29" s="18">
        <v>7811126</v>
      </c>
      <c r="B29" s="19" t="s">
        <v>20</v>
      </c>
      <c r="C29" s="13"/>
      <c r="D29" s="20"/>
      <c r="E29" s="17"/>
      <c r="F29" s="13">
        <v>8263240</v>
      </c>
      <c r="G29" s="16"/>
    </row>
    <row r="30" spans="1:7" x14ac:dyDescent="0.25">
      <c r="A30" s="18">
        <v>7811126</v>
      </c>
      <c r="B30" s="19" t="s">
        <v>21</v>
      </c>
      <c r="C30" s="13"/>
      <c r="D30" s="20"/>
      <c r="E30" s="17"/>
      <c r="F30" s="13">
        <v>1133870</v>
      </c>
      <c r="G30" s="16"/>
    </row>
    <row r="31" spans="1:7" x14ac:dyDescent="0.25">
      <c r="A31" s="18"/>
      <c r="B31" s="21" t="s">
        <v>22</v>
      </c>
      <c r="C31" s="22"/>
      <c r="D31" s="7"/>
      <c r="E31" s="25"/>
      <c r="F31" s="26">
        <f>SUM(F29:F30)</f>
        <v>9397110</v>
      </c>
      <c r="G31" s="16"/>
    </row>
    <row r="32" spans="1:7" x14ac:dyDescent="0.25">
      <c r="A32" s="148" t="s">
        <v>23</v>
      </c>
      <c r="B32" s="149"/>
      <c r="C32" s="22"/>
      <c r="D32" s="7"/>
      <c r="E32" s="25"/>
      <c r="F32" s="26">
        <v>304083.34000000003</v>
      </c>
      <c r="G32" s="16"/>
    </row>
    <row r="33" spans="1:7" x14ac:dyDescent="0.25">
      <c r="A33" s="148" t="s">
        <v>24</v>
      </c>
      <c r="B33" s="150"/>
      <c r="C33" s="22"/>
      <c r="D33" s="7"/>
      <c r="E33" s="25"/>
      <c r="F33" s="26">
        <v>702500</v>
      </c>
      <c r="G33" s="16"/>
    </row>
    <row r="34" spans="1:7" x14ac:dyDescent="0.25">
      <c r="A34" s="18"/>
      <c r="B34" s="27"/>
      <c r="C34" s="22"/>
      <c r="D34" s="7"/>
      <c r="E34" s="25"/>
      <c r="F34" s="26">
        <v>0</v>
      </c>
      <c r="G34" s="16"/>
    </row>
    <row r="35" spans="1:7" x14ac:dyDescent="0.25">
      <c r="A35" s="18">
        <v>7811</v>
      </c>
      <c r="B35" s="28" t="s">
        <v>25</v>
      </c>
      <c r="C35" s="22"/>
      <c r="D35" s="29"/>
      <c r="E35" s="30"/>
      <c r="F35" s="31">
        <f>F27+F31+F32+F33+F34</f>
        <v>40270693.340000004</v>
      </c>
      <c r="G35" s="16"/>
    </row>
    <row r="36" spans="1:7" x14ac:dyDescent="0.25">
      <c r="A36" s="1"/>
      <c r="B36" s="137"/>
      <c r="C36" s="137"/>
      <c r="D36" s="138"/>
      <c r="E36" s="30"/>
      <c r="F36" s="13"/>
      <c r="G36" s="16"/>
    </row>
    <row r="37" spans="1:7" x14ac:dyDescent="0.25">
      <c r="A37" s="18">
        <v>7711111</v>
      </c>
      <c r="B37" s="32" t="s">
        <v>26</v>
      </c>
      <c r="C37" s="13"/>
      <c r="D37" s="33"/>
      <c r="E37" s="13"/>
      <c r="F37" s="13">
        <v>0</v>
      </c>
      <c r="G37" s="16"/>
    </row>
    <row r="38" spans="1:7" x14ac:dyDescent="0.25">
      <c r="A38" s="18"/>
      <c r="B38" s="28" t="s">
        <v>27</v>
      </c>
      <c r="C38" s="22"/>
      <c r="D38" s="34"/>
      <c r="E38" s="22"/>
      <c r="F38" s="13">
        <v>0</v>
      </c>
      <c r="G38" s="16"/>
    </row>
    <row r="39" spans="1:7" x14ac:dyDescent="0.25">
      <c r="A39" s="18"/>
      <c r="B39" s="28" t="s">
        <v>28</v>
      </c>
      <c r="C39" s="22"/>
      <c r="D39" s="34"/>
      <c r="E39" s="22"/>
      <c r="F39" s="35">
        <f>F27+F31+F32+F33+F34+F38</f>
        <v>40270693.340000004</v>
      </c>
      <c r="G39" s="16"/>
    </row>
    <row r="40" spans="1:7" x14ac:dyDescent="0.25">
      <c r="A40" s="24"/>
      <c r="B40" s="36"/>
      <c r="C40" s="36"/>
      <c r="D40" s="36"/>
      <c r="E40" s="22"/>
      <c r="F40" s="13"/>
      <c r="G40" s="16"/>
    </row>
    <row r="41" spans="1:7" x14ac:dyDescent="0.25">
      <c r="A41" s="1"/>
      <c r="B41" s="37" t="s">
        <v>29</v>
      </c>
      <c r="C41" s="37"/>
      <c r="D41" s="37"/>
      <c r="E41" s="12"/>
      <c r="F41" s="13"/>
      <c r="G41" s="16"/>
    </row>
    <row r="42" spans="1:7" x14ac:dyDescent="0.25">
      <c r="A42" s="1"/>
      <c r="B42" s="2"/>
      <c r="C42" s="2"/>
      <c r="D42" s="2"/>
      <c r="E42" s="12"/>
      <c r="F42" s="13"/>
      <c r="G42" s="16"/>
    </row>
    <row r="43" spans="1:7" x14ac:dyDescent="0.25">
      <c r="A43" s="18">
        <v>7423731</v>
      </c>
      <c r="B43" s="19" t="s">
        <v>30</v>
      </c>
      <c r="C43" s="13"/>
      <c r="D43" s="20"/>
      <c r="E43" s="12"/>
      <c r="F43" s="13">
        <v>1250000</v>
      </c>
      <c r="G43" s="16"/>
    </row>
    <row r="44" spans="1:7" x14ac:dyDescent="0.25">
      <c r="A44" s="18">
        <v>7423733</v>
      </c>
      <c r="B44" s="19" t="s">
        <v>31</v>
      </c>
      <c r="C44" s="13"/>
      <c r="D44" s="20"/>
      <c r="E44" s="12"/>
      <c r="F44" s="13">
        <v>1000000</v>
      </c>
      <c r="G44" s="16"/>
    </row>
    <row r="45" spans="1:7" x14ac:dyDescent="0.25">
      <c r="A45" s="18">
        <v>7423734</v>
      </c>
      <c r="B45" s="38" t="s">
        <v>32</v>
      </c>
      <c r="C45" s="13"/>
      <c r="D45" s="20"/>
      <c r="E45" s="12"/>
      <c r="F45" s="13">
        <v>26100000</v>
      </c>
      <c r="G45" s="16"/>
    </row>
    <row r="46" spans="1:7" x14ac:dyDescent="0.25">
      <c r="A46" s="18">
        <v>7423735</v>
      </c>
      <c r="B46" s="19" t="s">
        <v>33</v>
      </c>
      <c r="C46" s="13"/>
      <c r="D46" s="20"/>
      <c r="E46" s="12"/>
      <c r="F46" s="13"/>
      <c r="G46" s="16"/>
    </row>
    <row r="47" spans="1:7" x14ac:dyDescent="0.25">
      <c r="A47" s="18">
        <v>7423737</v>
      </c>
      <c r="B47" s="38" t="s">
        <v>34</v>
      </c>
      <c r="C47" s="39"/>
      <c r="D47" s="40"/>
      <c r="E47" s="12"/>
      <c r="F47" s="13">
        <v>6300000</v>
      </c>
      <c r="G47" s="16"/>
    </row>
    <row r="48" spans="1:7" x14ac:dyDescent="0.25">
      <c r="A48" s="41">
        <v>7423</v>
      </c>
      <c r="B48" s="42" t="s">
        <v>35</v>
      </c>
      <c r="C48" s="23"/>
      <c r="D48" s="43"/>
      <c r="E48" s="23"/>
      <c r="F48" s="35">
        <f>F43+F44+F45+F46+F47</f>
        <v>34650000</v>
      </c>
      <c r="G48" s="16"/>
    </row>
    <row r="49" spans="1:7" x14ac:dyDescent="0.25">
      <c r="A49" s="154"/>
      <c r="B49" s="155"/>
      <c r="C49" s="155"/>
      <c r="D49" s="156"/>
      <c r="E49" s="23"/>
      <c r="F49" s="13"/>
      <c r="G49" s="16"/>
    </row>
    <row r="50" spans="1:7" x14ac:dyDescent="0.25">
      <c r="A50" s="41">
        <v>7441610</v>
      </c>
      <c r="B50" s="42" t="s">
        <v>36</v>
      </c>
      <c r="C50" s="155"/>
      <c r="D50" s="156"/>
      <c r="E50" s="23"/>
      <c r="F50" s="35">
        <v>731354.4</v>
      </c>
      <c r="G50" s="16"/>
    </row>
    <row r="51" spans="1:7" x14ac:dyDescent="0.25">
      <c r="A51" s="44"/>
      <c r="B51" s="45"/>
      <c r="C51" s="157"/>
      <c r="D51" s="158"/>
      <c r="E51" s="17"/>
      <c r="F51" s="13"/>
      <c r="G51" s="16"/>
    </row>
    <row r="52" spans="1:7" x14ac:dyDescent="0.25">
      <c r="A52" s="44">
        <v>7451610</v>
      </c>
      <c r="B52" s="45" t="s">
        <v>37</v>
      </c>
      <c r="C52" s="17"/>
      <c r="D52" s="46"/>
      <c r="E52" s="17"/>
      <c r="F52" s="13"/>
      <c r="G52" s="16"/>
    </row>
    <row r="53" spans="1:7" x14ac:dyDescent="0.25">
      <c r="A53" s="44"/>
      <c r="B53" s="45"/>
      <c r="C53" s="157"/>
      <c r="D53" s="158"/>
      <c r="E53" s="17"/>
      <c r="F53" s="13"/>
      <c r="G53" s="16"/>
    </row>
    <row r="54" spans="1:7" x14ac:dyDescent="0.25">
      <c r="A54" s="44"/>
      <c r="B54" s="45"/>
      <c r="C54" s="157"/>
      <c r="D54" s="158"/>
      <c r="E54" s="17"/>
      <c r="F54" s="13"/>
      <c r="G54" s="16"/>
    </row>
    <row r="55" spans="1:7" x14ac:dyDescent="0.25">
      <c r="A55" s="44">
        <v>7414000</v>
      </c>
      <c r="B55" s="45" t="s">
        <v>38</v>
      </c>
      <c r="C55" s="47"/>
      <c r="D55" s="46"/>
      <c r="E55" s="17"/>
      <c r="F55" s="13"/>
      <c r="G55" s="16"/>
    </row>
    <row r="56" spans="1:7" x14ac:dyDescent="0.25">
      <c r="A56" s="44" t="s">
        <v>39</v>
      </c>
      <c r="B56" s="48"/>
      <c r="C56" s="155"/>
      <c r="D56" s="156"/>
      <c r="E56" s="49"/>
      <c r="F56" s="35">
        <f>F48+F50+F52</f>
        <v>35381354.399999999</v>
      </c>
      <c r="G56" s="16"/>
    </row>
    <row r="57" spans="1:7" x14ac:dyDescent="0.25">
      <c r="A57" s="50"/>
      <c r="B57" s="51"/>
      <c r="C57" s="51"/>
      <c r="D57" s="51"/>
      <c r="E57" s="52"/>
      <c r="F57" s="53"/>
    </row>
    <row r="58" spans="1:7" x14ac:dyDescent="0.25">
      <c r="A58" s="1"/>
      <c r="B58" s="2"/>
      <c r="C58" s="2"/>
      <c r="D58" s="2"/>
      <c r="E58" s="54"/>
      <c r="F58" s="53"/>
    </row>
    <row r="59" spans="1:7" x14ac:dyDescent="0.25">
      <c r="A59" s="1"/>
      <c r="B59" s="37" t="s">
        <v>40</v>
      </c>
      <c r="C59" s="37"/>
      <c r="D59" s="37"/>
      <c r="E59" s="54"/>
      <c r="F59" s="2"/>
    </row>
    <row r="60" spans="1:7" ht="25.5" x14ac:dyDescent="0.25">
      <c r="A60" s="1"/>
      <c r="B60" s="2"/>
      <c r="C60" s="2"/>
      <c r="D60" s="2"/>
      <c r="E60" s="54"/>
      <c r="F60" s="55" t="s">
        <v>15</v>
      </c>
    </row>
    <row r="61" spans="1:7" ht="45" x14ac:dyDescent="0.25">
      <c r="A61" s="18">
        <v>7911111</v>
      </c>
      <c r="B61" s="56" t="s">
        <v>41</v>
      </c>
      <c r="C61" s="14"/>
      <c r="D61" s="57"/>
      <c r="E61" s="13"/>
      <c r="F61" s="12">
        <v>1500000</v>
      </c>
    </row>
    <row r="62" spans="1:7" ht="25.5" x14ac:dyDescent="0.25">
      <c r="A62" s="18">
        <v>7911112</v>
      </c>
      <c r="B62" s="58" t="s">
        <v>42</v>
      </c>
      <c r="C62" s="59"/>
      <c r="D62" s="60"/>
      <c r="E62" s="13"/>
      <c r="F62" s="12">
        <v>500000</v>
      </c>
    </row>
    <row r="63" spans="1:7" x14ac:dyDescent="0.25">
      <c r="A63" s="18">
        <v>7911113</v>
      </c>
      <c r="B63" s="58" t="s">
        <v>43</v>
      </c>
      <c r="C63" s="59"/>
      <c r="D63" s="61"/>
      <c r="E63" s="13"/>
      <c r="F63" s="12">
        <v>856000</v>
      </c>
    </row>
    <row r="64" spans="1:7" x14ac:dyDescent="0.25">
      <c r="A64" s="18">
        <v>7911114</v>
      </c>
      <c r="B64" s="62" t="s">
        <v>44</v>
      </c>
      <c r="C64" s="39"/>
      <c r="D64" s="63"/>
      <c r="E64" s="13"/>
      <c r="F64" s="12">
        <v>0</v>
      </c>
    </row>
    <row r="65" spans="1:16" x14ac:dyDescent="0.25">
      <c r="A65" s="18"/>
      <c r="B65" s="64" t="s">
        <v>45</v>
      </c>
      <c r="C65" s="26"/>
      <c r="D65" s="65"/>
      <c r="E65" s="23"/>
      <c r="F65" s="66">
        <f>F61+F62+F63+F64</f>
        <v>2856000</v>
      </c>
    </row>
    <row r="66" spans="1:16" x14ac:dyDescent="0.25">
      <c r="A66" s="151"/>
      <c r="B66" s="151"/>
      <c r="C66" s="151"/>
      <c r="D66" s="151"/>
      <c r="E66" s="67"/>
      <c r="F66" s="12"/>
    </row>
    <row r="67" spans="1:16" x14ac:dyDescent="0.25">
      <c r="A67" s="1"/>
      <c r="B67" s="68" t="s">
        <v>46</v>
      </c>
      <c r="C67" s="22"/>
      <c r="D67" s="65"/>
      <c r="E67" s="23"/>
      <c r="F67" s="66">
        <f>F39+F48+F50+F52+F65</f>
        <v>78508047.74000001</v>
      </c>
    </row>
    <row r="68" spans="1:16" x14ac:dyDescent="0.25">
      <c r="A68" s="1"/>
      <c r="B68" s="2"/>
      <c r="C68" s="2"/>
      <c r="D68" s="2"/>
      <c r="E68" s="67" t="s">
        <v>47</v>
      </c>
      <c r="F68" s="12"/>
    </row>
    <row r="69" spans="1:16" x14ac:dyDescent="0.25">
      <c r="A69" s="1"/>
      <c r="B69" s="2"/>
      <c r="C69" s="69"/>
      <c r="D69" s="2"/>
      <c r="E69" s="23"/>
      <c r="F69" s="66">
        <f>F67</f>
        <v>78508047.74000001</v>
      </c>
      <c r="G69" s="16"/>
      <c r="H69" s="16"/>
      <c r="I69" s="16"/>
    </row>
    <row r="70" spans="1:16" x14ac:dyDescent="0.25">
      <c r="A70" s="125"/>
      <c r="B70" s="2"/>
      <c r="C70" s="69"/>
      <c r="D70" s="2"/>
      <c r="E70" s="126"/>
      <c r="F70" s="127"/>
      <c r="G70" s="16"/>
      <c r="H70" s="16"/>
      <c r="I70" s="16"/>
    </row>
    <row r="71" spans="1:16" x14ac:dyDescent="0.25">
      <c r="A71" s="125"/>
      <c r="B71" s="2"/>
      <c r="C71" s="69"/>
      <c r="D71" s="2"/>
      <c r="E71" s="126"/>
      <c r="F71" s="127"/>
      <c r="G71" s="16"/>
      <c r="H71" s="16"/>
      <c r="I71" s="16"/>
    </row>
    <row r="72" spans="1:16" x14ac:dyDescent="0.25">
      <c r="A72" s="125"/>
      <c r="B72" s="2"/>
      <c r="C72" s="69"/>
      <c r="D72" s="2"/>
      <c r="E72" s="126"/>
      <c r="F72" s="127"/>
      <c r="G72" s="16"/>
      <c r="H72" s="16"/>
      <c r="I72" s="16"/>
    </row>
    <row r="73" spans="1:16" x14ac:dyDescent="0.25">
      <c r="E73" s="70"/>
    </row>
    <row r="74" spans="1:16" x14ac:dyDescent="0.25">
      <c r="E74" s="70"/>
    </row>
    <row r="75" spans="1:16" x14ac:dyDescent="0.25">
      <c r="A75" s="1"/>
      <c r="B75" s="152" t="s">
        <v>48</v>
      </c>
      <c r="C75" s="152"/>
      <c r="D75" s="152"/>
      <c r="E75" s="152"/>
      <c r="F75" s="71"/>
      <c r="G75" s="2"/>
      <c r="H75" s="2"/>
      <c r="I75" s="2"/>
      <c r="J75" s="73"/>
      <c r="K75" s="2"/>
      <c r="L75" s="74"/>
      <c r="M75" s="53"/>
      <c r="N75" s="2"/>
      <c r="O75" s="2"/>
      <c r="P75" s="2"/>
    </row>
    <row r="76" spans="1:16" x14ac:dyDescent="0.25">
      <c r="A76" s="1"/>
      <c r="B76" s="3" t="s">
        <v>49</v>
      </c>
      <c r="C76" s="3"/>
      <c r="D76" s="3"/>
      <c r="E76" s="71"/>
      <c r="F76" s="71"/>
      <c r="G76" s="2"/>
      <c r="H76" s="2"/>
      <c r="I76" s="2"/>
      <c r="J76" s="75"/>
      <c r="K76" s="2"/>
      <c r="L76" s="74"/>
      <c r="M76" s="53"/>
      <c r="N76" s="2"/>
      <c r="O76" s="2"/>
      <c r="P76" s="2"/>
    </row>
    <row r="77" spans="1:16" x14ac:dyDescent="0.25">
      <c r="A77" s="1"/>
      <c r="B77" s="2"/>
      <c r="C77" s="2"/>
      <c r="D77" s="2"/>
      <c r="E77" s="2"/>
      <c r="F77" s="2"/>
      <c r="G77" s="2"/>
      <c r="H77" s="2"/>
      <c r="I77" s="2"/>
      <c r="J77" s="76"/>
      <c r="K77" s="2"/>
      <c r="L77" s="74"/>
      <c r="M77" s="53"/>
      <c r="N77" s="2"/>
      <c r="O77" s="2"/>
      <c r="P77" s="2"/>
    </row>
    <row r="78" spans="1:16" ht="45" x14ac:dyDescent="0.25">
      <c r="A78" s="77" t="s">
        <v>13</v>
      </c>
      <c r="B78" s="18" t="s">
        <v>50</v>
      </c>
      <c r="C78" s="115" t="s">
        <v>122</v>
      </c>
      <c r="D78" s="80" t="s">
        <v>52</v>
      </c>
      <c r="E78" s="55" t="s">
        <v>53</v>
      </c>
      <c r="F78" s="81" t="s">
        <v>54</v>
      </c>
      <c r="G78" s="55" t="s">
        <v>55</v>
      </c>
      <c r="H78" s="55" t="s">
        <v>123</v>
      </c>
    </row>
    <row r="79" spans="1:16" x14ac:dyDescent="0.25">
      <c r="A79" s="4"/>
      <c r="B79" s="82" t="s">
        <v>124</v>
      </c>
      <c r="C79" s="116">
        <f>F69</f>
        <v>78508047.74000001</v>
      </c>
      <c r="D79" s="13">
        <f>F65</f>
        <v>2856000</v>
      </c>
      <c r="E79" s="12">
        <f>F35</f>
        <v>40270693.340000004</v>
      </c>
      <c r="F79" s="12">
        <v>731354.4</v>
      </c>
      <c r="G79" s="12">
        <f>F48</f>
        <v>34650000</v>
      </c>
      <c r="H79" s="12">
        <f>D79+E79+F79+G79</f>
        <v>78508047.74000001</v>
      </c>
    </row>
    <row r="80" spans="1:16" x14ac:dyDescent="0.25">
      <c r="A80" s="18">
        <v>1</v>
      </c>
      <c r="B80" s="18">
        <v>2</v>
      </c>
      <c r="C80" s="117">
        <v>6</v>
      </c>
      <c r="D80" s="87">
        <v>7</v>
      </c>
      <c r="E80" s="88">
        <v>8</v>
      </c>
      <c r="F80" s="88">
        <v>9</v>
      </c>
      <c r="G80" s="88">
        <v>10</v>
      </c>
      <c r="H80" s="88"/>
    </row>
    <row r="81" spans="1:8" x14ac:dyDescent="0.25">
      <c r="A81" s="18"/>
      <c r="B81" s="18"/>
      <c r="C81" s="118"/>
      <c r="D81" s="13"/>
      <c r="E81" s="12"/>
      <c r="F81" s="12"/>
      <c r="G81" s="12"/>
      <c r="H81" s="12"/>
    </row>
    <row r="82" spans="1:8" x14ac:dyDescent="0.25">
      <c r="A82" s="90">
        <v>4111</v>
      </c>
      <c r="B82" s="32" t="s">
        <v>58</v>
      </c>
      <c r="C82" s="116">
        <v>32254003.449999999</v>
      </c>
      <c r="D82" s="13">
        <v>450000</v>
      </c>
      <c r="E82" s="12">
        <v>20977920</v>
      </c>
      <c r="F82" s="12"/>
      <c r="G82" s="12">
        <v>10826083.449999999</v>
      </c>
      <c r="H82" s="12">
        <f>D82+E82+F82+G82</f>
        <v>32254003.449999999</v>
      </c>
    </row>
    <row r="83" spans="1:8" x14ac:dyDescent="0.25">
      <c r="A83" s="90">
        <v>4121</v>
      </c>
      <c r="B83" s="32" t="s">
        <v>59</v>
      </c>
      <c r="C83" s="116">
        <v>3858080.98</v>
      </c>
      <c r="D83" s="13">
        <v>54000</v>
      </c>
      <c r="E83" s="12">
        <v>2509171</v>
      </c>
      <c r="F83" s="12"/>
      <c r="G83" s="12">
        <v>1294909.98</v>
      </c>
      <c r="H83" s="12">
        <f t="shared" ref="H83:H136" si="0">D83+E83+F83+G83</f>
        <v>3858080.98</v>
      </c>
    </row>
    <row r="84" spans="1:8" x14ac:dyDescent="0.25">
      <c r="A84" s="90">
        <v>4122</v>
      </c>
      <c r="B84" s="32" t="s">
        <v>60</v>
      </c>
      <c r="C84" s="116">
        <v>1655773.56</v>
      </c>
      <c r="D84" s="13">
        <v>23175</v>
      </c>
      <c r="E84" s="12">
        <v>1076861.99</v>
      </c>
      <c r="F84" s="12"/>
      <c r="G84" s="12">
        <v>555736.56999999995</v>
      </c>
      <c r="H84" s="12">
        <f t="shared" si="0"/>
        <v>1655773.56</v>
      </c>
    </row>
    <row r="85" spans="1:8" x14ac:dyDescent="0.25">
      <c r="A85" s="90">
        <v>4123</v>
      </c>
      <c r="B85" s="32" t="s">
        <v>61</v>
      </c>
      <c r="C85" s="116"/>
      <c r="D85" s="13"/>
      <c r="E85" s="12"/>
      <c r="F85" s="12"/>
      <c r="G85" s="12"/>
      <c r="H85" s="12">
        <f t="shared" si="0"/>
        <v>0</v>
      </c>
    </row>
    <row r="86" spans="1:8" x14ac:dyDescent="0.25">
      <c r="A86" s="90">
        <v>4131</v>
      </c>
      <c r="B86" s="32" t="s">
        <v>62</v>
      </c>
      <c r="C86" s="116">
        <v>270000</v>
      </c>
      <c r="D86" s="13"/>
      <c r="E86" s="12">
        <v>170000</v>
      </c>
      <c r="F86" s="12"/>
      <c r="G86" s="12">
        <v>100000</v>
      </c>
      <c r="H86" s="12">
        <f t="shared" si="0"/>
        <v>270000</v>
      </c>
    </row>
    <row r="87" spans="1:8" x14ac:dyDescent="0.25">
      <c r="A87" s="90">
        <v>4141</v>
      </c>
      <c r="B87" s="32" t="s">
        <v>63</v>
      </c>
      <c r="C87" s="116">
        <v>500000</v>
      </c>
      <c r="D87" s="13"/>
      <c r="E87" s="12"/>
      <c r="F87" s="12"/>
      <c r="G87" s="12">
        <v>500000</v>
      </c>
      <c r="H87" s="12">
        <f t="shared" si="0"/>
        <v>500000</v>
      </c>
    </row>
    <row r="88" spans="1:8" x14ac:dyDescent="0.25">
      <c r="A88" s="90">
        <v>4143</v>
      </c>
      <c r="B88" s="32" t="s">
        <v>64</v>
      </c>
      <c r="C88" s="116">
        <v>823000</v>
      </c>
      <c r="D88" s="13"/>
      <c r="E88" s="12"/>
      <c r="F88" s="12"/>
      <c r="G88" s="12">
        <v>823000</v>
      </c>
      <c r="H88" s="12">
        <f t="shared" si="0"/>
        <v>823000</v>
      </c>
    </row>
    <row r="89" spans="1:8" x14ac:dyDescent="0.25">
      <c r="A89" s="90">
        <v>4144</v>
      </c>
      <c r="B89" s="32" t="s">
        <v>65</v>
      </c>
      <c r="C89" s="116">
        <v>100000</v>
      </c>
      <c r="D89" s="13"/>
      <c r="E89" s="12"/>
      <c r="F89" s="12"/>
      <c r="G89" s="12">
        <v>100000</v>
      </c>
      <c r="H89" s="12">
        <f t="shared" si="0"/>
        <v>100000</v>
      </c>
    </row>
    <row r="90" spans="1:8" x14ac:dyDescent="0.25">
      <c r="A90" s="90">
        <v>4151</v>
      </c>
      <c r="B90" s="32" t="s">
        <v>66</v>
      </c>
      <c r="C90" s="116">
        <v>1085000</v>
      </c>
      <c r="D90" s="13"/>
      <c r="E90" s="12">
        <v>435000</v>
      </c>
      <c r="F90" s="12"/>
      <c r="G90" s="12">
        <v>650000</v>
      </c>
      <c r="H90" s="12">
        <f t="shared" si="0"/>
        <v>1085000</v>
      </c>
    </row>
    <row r="91" spans="1:8" x14ac:dyDescent="0.25">
      <c r="A91" s="90">
        <v>4161</v>
      </c>
      <c r="B91" s="32" t="s">
        <v>67</v>
      </c>
      <c r="C91" s="116">
        <v>285000</v>
      </c>
      <c r="D91" s="13"/>
      <c r="E91" s="12"/>
      <c r="F91" s="12"/>
      <c r="G91" s="12">
        <v>285000</v>
      </c>
      <c r="H91" s="12">
        <f t="shared" si="0"/>
        <v>285000</v>
      </c>
    </row>
    <row r="92" spans="1:8" x14ac:dyDescent="0.25">
      <c r="A92" s="90">
        <v>4211</v>
      </c>
      <c r="B92" s="32" t="s">
        <v>68</v>
      </c>
      <c r="C92" s="116">
        <v>200000</v>
      </c>
      <c r="D92" s="13">
        <v>10000</v>
      </c>
      <c r="E92" s="12">
        <v>110000</v>
      </c>
      <c r="F92" s="12"/>
      <c r="G92" s="12">
        <v>80000</v>
      </c>
      <c r="H92" s="12">
        <f t="shared" si="0"/>
        <v>200000</v>
      </c>
    </row>
    <row r="93" spans="1:8" x14ac:dyDescent="0.25">
      <c r="A93" s="90">
        <v>4212</v>
      </c>
      <c r="B93" s="32" t="s">
        <v>69</v>
      </c>
      <c r="C93" s="116">
        <v>2049389.04</v>
      </c>
      <c r="D93" s="13"/>
      <c r="E93" s="12">
        <v>685181.35</v>
      </c>
      <c r="F93" s="12"/>
      <c r="G93" s="12">
        <v>1364207.69</v>
      </c>
      <c r="H93" s="12">
        <f t="shared" si="0"/>
        <v>2049389.04</v>
      </c>
    </row>
    <row r="94" spans="1:8" x14ac:dyDescent="0.25">
      <c r="A94" s="90">
        <v>4213</v>
      </c>
      <c r="B94" s="32" t="s">
        <v>70</v>
      </c>
      <c r="C94" s="116">
        <v>650000</v>
      </c>
      <c r="D94" s="13">
        <v>50000</v>
      </c>
      <c r="E94" s="12">
        <v>150000</v>
      </c>
      <c r="F94" s="12"/>
      <c r="G94" s="12">
        <v>450000</v>
      </c>
      <c r="H94" s="12">
        <f t="shared" si="0"/>
        <v>650000</v>
      </c>
    </row>
    <row r="95" spans="1:8" x14ac:dyDescent="0.25">
      <c r="A95" s="90">
        <v>4214</v>
      </c>
      <c r="B95" s="32" t="s">
        <v>71</v>
      </c>
      <c r="C95" s="116">
        <v>900000</v>
      </c>
      <c r="D95" s="13">
        <v>400000</v>
      </c>
      <c r="E95" s="12">
        <v>300000</v>
      </c>
      <c r="F95" s="12"/>
      <c r="G95" s="12">
        <v>200000</v>
      </c>
      <c r="H95" s="12">
        <f t="shared" si="0"/>
        <v>900000</v>
      </c>
    </row>
    <row r="96" spans="1:8" x14ac:dyDescent="0.25">
      <c r="A96" s="90">
        <v>4215</v>
      </c>
      <c r="B96" s="32" t="s">
        <v>72</v>
      </c>
      <c r="C96" s="116">
        <v>250000</v>
      </c>
      <c r="D96" s="13"/>
      <c r="E96" s="12">
        <v>170000</v>
      </c>
      <c r="F96" s="12"/>
      <c r="G96" s="12">
        <v>80000</v>
      </c>
      <c r="H96" s="12">
        <f t="shared" si="0"/>
        <v>250000</v>
      </c>
    </row>
    <row r="97" spans="1:8" x14ac:dyDescent="0.25">
      <c r="A97" s="90">
        <v>4221</v>
      </c>
      <c r="B97" s="32" t="s">
        <v>73</v>
      </c>
      <c r="C97" s="116">
        <v>650000</v>
      </c>
      <c r="D97" s="13">
        <v>160000</v>
      </c>
      <c r="E97" s="12"/>
      <c r="F97" s="12"/>
      <c r="G97" s="12">
        <v>490000</v>
      </c>
      <c r="H97" s="12">
        <f t="shared" si="0"/>
        <v>650000</v>
      </c>
    </row>
    <row r="98" spans="1:8" x14ac:dyDescent="0.25">
      <c r="A98" s="90">
        <v>4222</v>
      </c>
      <c r="B98" s="32" t="s">
        <v>74</v>
      </c>
      <c r="C98" s="116">
        <v>510000</v>
      </c>
      <c r="D98" s="13">
        <v>70000</v>
      </c>
      <c r="E98" s="12"/>
      <c r="F98" s="12"/>
      <c r="G98" s="12">
        <v>440000</v>
      </c>
      <c r="H98" s="12">
        <f t="shared" si="0"/>
        <v>510000</v>
      </c>
    </row>
    <row r="99" spans="1:8" x14ac:dyDescent="0.25">
      <c r="A99" s="90">
        <v>4223</v>
      </c>
      <c r="B99" s="32" t="s">
        <v>75</v>
      </c>
      <c r="C99" s="116">
        <v>850000</v>
      </c>
      <c r="D99" s="13">
        <v>200000</v>
      </c>
      <c r="E99" s="12"/>
      <c r="F99" s="12"/>
      <c r="G99" s="12">
        <v>650000</v>
      </c>
      <c r="H99" s="12">
        <f t="shared" si="0"/>
        <v>850000</v>
      </c>
    </row>
    <row r="100" spans="1:8" x14ac:dyDescent="0.25">
      <c r="A100" s="90">
        <v>4231</v>
      </c>
      <c r="B100" s="32" t="s">
        <v>76</v>
      </c>
      <c r="C100" s="116">
        <v>3156000</v>
      </c>
      <c r="D100" s="13">
        <v>356000</v>
      </c>
      <c r="E100" s="12"/>
      <c r="F100" s="12"/>
      <c r="G100" s="12">
        <v>2800000</v>
      </c>
      <c r="H100" s="12">
        <f t="shared" si="0"/>
        <v>3156000</v>
      </c>
    </row>
    <row r="101" spans="1:8" x14ac:dyDescent="0.25">
      <c r="A101" s="90">
        <v>4232</v>
      </c>
      <c r="B101" s="32" t="s">
        <v>77</v>
      </c>
      <c r="C101" s="116">
        <v>1030000</v>
      </c>
      <c r="D101" s="13">
        <v>200000</v>
      </c>
      <c r="E101" s="12">
        <v>200000</v>
      </c>
      <c r="F101" s="12"/>
      <c r="G101" s="12">
        <v>630000</v>
      </c>
      <c r="H101" s="12">
        <f t="shared" si="0"/>
        <v>1030000</v>
      </c>
    </row>
    <row r="102" spans="1:8" x14ac:dyDescent="0.25">
      <c r="A102" s="90">
        <v>4233</v>
      </c>
      <c r="B102" s="32" t="s">
        <v>78</v>
      </c>
      <c r="C102" s="119">
        <v>1000000</v>
      </c>
      <c r="D102" s="13"/>
      <c r="E102" s="12"/>
      <c r="F102" s="12"/>
      <c r="G102" s="12">
        <v>1000000</v>
      </c>
      <c r="H102" s="12">
        <f t="shared" si="0"/>
        <v>1000000</v>
      </c>
    </row>
    <row r="103" spans="1:8" x14ac:dyDescent="0.25">
      <c r="A103" s="90">
        <v>4234</v>
      </c>
      <c r="B103" s="32" t="s">
        <v>79</v>
      </c>
      <c r="C103" s="116">
        <v>200000</v>
      </c>
      <c r="D103" s="13">
        <v>200000</v>
      </c>
      <c r="E103" s="12"/>
      <c r="F103" s="12"/>
      <c r="G103" s="12"/>
      <c r="H103" s="12">
        <f t="shared" si="0"/>
        <v>200000</v>
      </c>
    </row>
    <row r="104" spans="1:8" x14ac:dyDescent="0.25">
      <c r="A104" s="90">
        <v>4235</v>
      </c>
      <c r="B104" s="32" t="s">
        <v>80</v>
      </c>
      <c r="C104" s="116">
        <v>2200000</v>
      </c>
      <c r="D104" s="13"/>
      <c r="E104" s="12"/>
      <c r="F104" s="12"/>
      <c r="G104" s="12">
        <v>2200000</v>
      </c>
      <c r="H104" s="12">
        <f t="shared" si="0"/>
        <v>2200000</v>
      </c>
    </row>
    <row r="105" spans="1:8" x14ac:dyDescent="0.25">
      <c r="A105" s="90">
        <v>4236</v>
      </c>
      <c r="B105" s="93" t="s">
        <v>81</v>
      </c>
      <c r="C105" s="116">
        <v>20000</v>
      </c>
      <c r="D105" s="13"/>
      <c r="E105" s="12"/>
      <c r="F105" s="12"/>
      <c r="G105" s="12">
        <v>20000</v>
      </c>
      <c r="H105" s="12">
        <f t="shared" si="0"/>
        <v>20000</v>
      </c>
    </row>
    <row r="106" spans="1:8" x14ac:dyDescent="0.25">
      <c r="A106" s="90">
        <v>4237</v>
      </c>
      <c r="B106" s="32" t="s">
        <v>82</v>
      </c>
      <c r="C106" s="116">
        <v>400000</v>
      </c>
      <c r="D106" s="13"/>
      <c r="E106" s="12"/>
      <c r="F106" s="12"/>
      <c r="G106" s="12">
        <v>400000</v>
      </c>
      <c r="H106" s="12">
        <f t="shared" si="0"/>
        <v>400000</v>
      </c>
    </row>
    <row r="107" spans="1:8" x14ac:dyDescent="0.25">
      <c r="A107" s="90">
        <v>4239</v>
      </c>
      <c r="B107" s="32" t="s">
        <v>83</v>
      </c>
      <c r="C107" s="116">
        <v>500000</v>
      </c>
      <c r="D107" s="13"/>
      <c r="E107" s="12"/>
      <c r="F107" s="12"/>
      <c r="G107" s="12">
        <v>500000</v>
      </c>
      <c r="H107" s="12">
        <f t="shared" si="0"/>
        <v>500000</v>
      </c>
    </row>
    <row r="108" spans="1:8" x14ac:dyDescent="0.25">
      <c r="A108" s="90">
        <v>4243</v>
      </c>
      <c r="B108" s="32" t="s">
        <v>84</v>
      </c>
      <c r="C108" s="116">
        <v>518645.6</v>
      </c>
      <c r="D108" s="13">
        <v>0</v>
      </c>
      <c r="E108" s="12">
        <v>200000</v>
      </c>
      <c r="F108" s="12"/>
      <c r="G108" s="12">
        <v>318645.59999999998</v>
      </c>
      <c r="H108" s="12">
        <f t="shared" si="0"/>
        <v>518645.6</v>
      </c>
    </row>
    <row r="109" spans="1:8" x14ac:dyDescent="0.25">
      <c r="A109" s="90">
        <v>4249</v>
      </c>
      <c r="B109" s="32" t="s">
        <v>85</v>
      </c>
      <c r="C109" s="116">
        <v>0</v>
      </c>
      <c r="D109" s="13"/>
      <c r="E109" s="12"/>
      <c r="F109" s="12"/>
      <c r="G109" s="12">
        <v>0</v>
      </c>
      <c r="H109" s="12">
        <f t="shared" si="0"/>
        <v>0</v>
      </c>
    </row>
    <row r="110" spans="1:8" x14ac:dyDescent="0.25">
      <c r="A110" s="120">
        <v>425111</v>
      </c>
      <c r="B110" s="121" t="s">
        <v>86</v>
      </c>
      <c r="C110" s="116">
        <v>0</v>
      </c>
      <c r="D110" s="13"/>
      <c r="E110" s="12"/>
      <c r="F110" s="12"/>
      <c r="G110" s="12"/>
      <c r="H110" s="12">
        <f t="shared" si="0"/>
        <v>0</v>
      </c>
    </row>
    <row r="111" spans="1:8" x14ac:dyDescent="0.25">
      <c r="A111" s="120">
        <v>425112</v>
      </c>
      <c r="B111" s="121" t="s">
        <v>87</v>
      </c>
      <c r="C111" s="119"/>
      <c r="D111" s="13"/>
      <c r="E111" s="12"/>
      <c r="F111" s="12"/>
      <c r="G111" s="12"/>
      <c r="H111" s="12">
        <f t="shared" si="0"/>
        <v>0</v>
      </c>
    </row>
    <row r="112" spans="1:8" x14ac:dyDescent="0.25">
      <c r="A112" s="120">
        <v>425116</v>
      </c>
      <c r="B112" s="122" t="s">
        <v>88</v>
      </c>
      <c r="C112" s="119">
        <v>0</v>
      </c>
      <c r="D112" s="13"/>
      <c r="E112" s="12"/>
      <c r="F112" s="12"/>
      <c r="G112" s="12">
        <v>0</v>
      </c>
      <c r="H112" s="12">
        <f t="shared" si="0"/>
        <v>0</v>
      </c>
    </row>
    <row r="113" spans="1:8" x14ac:dyDescent="0.25">
      <c r="A113" s="90">
        <v>4251</v>
      </c>
      <c r="B113" s="95" t="s">
        <v>89</v>
      </c>
      <c r="C113" s="116">
        <v>2370607</v>
      </c>
      <c r="D113" s="13"/>
      <c r="E113" s="12"/>
      <c r="F113" s="12"/>
      <c r="G113" s="12">
        <v>2370607</v>
      </c>
      <c r="H113" s="12">
        <f t="shared" si="0"/>
        <v>2370607</v>
      </c>
    </row>
    <row r="114" spans="1:8" x14ac:dyDescent="0.25">
      <c r="A114" s="90">
        <v>4252</v>
      </c>
      <c r="B114" s="32" t="s">
        <v>90</v>
      </c>
      <c r="C114" s="116">
        <v>500000</v>
      </c>
      <c r="D114" s="13"/>
      <c r="E114" s="12">
        <v>100000</v>
      </c>
      <c r="F114" s="12"/>
      <c r="G114" s="12">
        <v>400000</v>
      </c>
      <c r="H114" s="12">
        <f t="shared" si="0"/>
        <v>500000</v>
      </c>
    </row>
    <row r="115" spans="1:8" x14ac:dyDescent="0.25">
      <c r="A115" s="90">
        <v>4261</v>
      </c>
      <c r="B115" s="32" t="s">
        <v>91</v>
      </c>
      <c r="C115" s="116">
        <v>750000</v>
      </c>
      <c r="D115" s="13"/>
      <c r="E115" s="13">
        <v>160000</v>
      </c>
      <c r="F115" s="13"/>
      <c r="G115" s="12">
        <v>590000</v>
      </c>
      <c r="H115" s="12">
        <f t="shared" si="0"/>
        <v>750000</v>
      </c>
    </row>
    <row r="116" spans="1:8" x14ac:dyDescent="0.25">
      <c r="A116" s="90">
        <v>4262</v>
      </c>
      <c r="B116" s="32" t="s">
        <v>92</v>
      </c>
      <c r="C116" s="116">
        <v>400000</v>
      </c>
      <c r="D116" s="13">
        <v>200000</v>
      </c>
      <c r="E116" s="13">
        <v>100000</v>
      </c>
      <c r="F116" s="13"/>
      <c r="G116" s="12">
        <v>100000</v>
      </c>
      <c r="H116" s="12">
        <f t="shared" si="0"/>
        <v>400000</v>
      </c>
    </row>
    <row r="117" spans="1:8" x14ac:dyDescent="0.25">
      <c r="A117" s="90">
        <v>4263</v>
      </c>
      <c r="B117" s="32" t="s">
        <v>93</v>
      </c>
      <c r="C117" s="116">
        <v>108350</v>
      </c>
      <c r="D117" s="13"/>
      <c r="E117" s="13"/>
      <c r="F117" s="13"/>
      <c r="G117" s="12">
        <v>108350</v>
      </c>
      <c r="H117" s="12">
        <f t="shared" si="0"/>
        <v>108350</v>
      </c>
    </row>
    <row r="118" spans="1:8" x14ac:dyDescent="0.25">
      <c r="A118" s="90">
        <v>4264</v>
      </c>
      <c r="B118" s="32" t="s">
        <v>94</v>
      </c>
      <c r="C118" s="116">
        <v>490000</v>
      </c>
      <c r="D118" s="13">
        <v>250000</v>
      </c>
      <c r="E118" s="13">
        <v>100000</v>
      </c>
      <c r="F118" s="13"/>
      <c r="G118" s="12">
        <v>140000</v>
      </c>
      <c r="H118" s="12">
        <f t="shared" si="0"/>
        <v>490000</v>
      </c>
    </row>
    <row r="119" spans="1:8" x14ac:dyDescent="0.25">
      <c r="A119" s="123">
        <v>4267</v>
      </c>
      <c r="B119" s="121" t="s">
        <v>95</v>
      </c>
      <c r="C119" s="116">
        <v>1023000</v>
      </c>
      <c r="D119" s="13"/>
      <c r="E119" s="13">
        <v>1023000</v>
      </c>
      <c r="F119" s="13"/>
      <c r="G119" s="12"/>
      <c r="H119" s="12">
        <f t="shared" si="0"/>
        <v>1023000</v>
      </c>
    </row>
    <row r="120" spans="1:8" x14ac:dyDescent="0.25">
      <c r="A120" s="123">
        <v>4267</v>
      </c>
      <c r="B120" s="124" t="s">
        <v>125</v>
      </c>
      <c r="C120" s="116">
        <v>731354.4</v>
      </c>
      <c r="D120" s="13"/>
      <c r="E120" s="13"/>
      <c r="F120" s="13">
        <v>731354.4</v>
      </c>
      <c r="G120" s="12"/>
      <c r="H120" s="12">
        <f t="shared" si="0"/>
        <v>731354.4</v>
      </c>
    </row>
    <row r="121" spans="1:8" x14ac:dyDescent="0.25">
      <c r="A121" s="123">
        <v>4267</v>
      </c>
      <c r="B121" s="122" t="s">
        <v>96</v>
      </c>
      <c r="C121" s="116">
        <v>3518238.7200000002</v>
      </c>
      <c r="D121" s="13">
        <v>132825</v>
      </c>
      <c r="E121" s="13">
        <v>2000000</v>
      </c>
      <c r="F121" s="13"/>
      <c r="G121" s="12">
        <v>1385413.72</v>
      </c>
      <c r="H121" s="12">
        <f t="shared" si="0"/>
        <v>3518238.7199999997</v>
      </c>
    </row>
    <row r="122" spans="1:8" x14ac:dyDescent="0.25">
      <c r="A122" s="120">
        <v>4267310</v>
      </c>
      <c r="B122" s="121" t="s">
        <v>97</v>
      </c>
      <c r="C122" s="116">
        <v>1453870</v>
      </c>
      <c r="D122" s="13"/>
      <c r="E122" s="13">
        <v>1133870</v>
      </c>
      <c r="F122" s="13"/>
      <c r="G122" s="12">
        <v>320000</v>
      </c>
      <c r="H122" s="12">
        <f t="shared" si="0"/>
        <v>1453870</v>
      </c>
    </row>
    <row r="123" spans="1:8" x14ac:dyDescent="0.25">
      <c r="A123" s="120">
        <v>4267410</v>
      </c>
      <c r="B123" s="121" t="s">
        <v>98</v>
      </c>
      <c r="C123" s="116">
        <v>8263240</v>
      </c>
      <c r="D123" s="13"/>
      <c r="E123" s="13">
        <v>8263240</v>
      </c>
      <c r="F123" s="13"/>
      <c r="G123" s="12"/>
      <c r="H123" s="12">
        <f t="shared" si="0"/>
        <v>8263240</v>
      </c>
    </row>
    <row r="124" spans="1:8" x14ac:dyDescent="0.25">
      <c r="A124" s="90">
        <v>4268</v>
      </c>
      <c r="B124" s="32" t="s">
        <v>99</v>
      </c>
      <c r="C124" s="116">
        <v>306449</v>
      </c>
      <c r="D124" s="13">
        <v>100000</v>
      </c>
      <c r="E124" s="13">
        <v>206449</v>
      </c>
      <c r="F124" s="13"/>
      <c r="G124" s="12"/>
      <c r="H124" s="12">
        <f t="shared" si="0"/>
        <v>306449</v>
      </c>
    </row>
    <row r="125" spans="1:8" x14ac:dyDescent="0.25">
      <c r="A125" s="90">
        <v>4269</v>
      </c>
      <c r="B125" s="32" t="s">
        <v>100</v>
      </c>
      <c r="C125" s="116">
        <v>814837.28</v>
      </c>
      <c r="D125" s="96"/>
      <c r="E125" s="13">
        <v>200000</v>
      </c>
      <c r="F125" s="13"/>
      <c r="G125" s="12">
        <v>614837.28</v>
      </c>
      <c r="H125" s="12">
        <f t="shared" si="0"/>
        <v>814837.28</v>
      </c>
    </row>
    <row r="126" spans="1:8" x14ac:dyDescent="0.25">
      <c r="A126" s="90">
        <v>4311</v>
      </c>
      <c r="B126" s="95" t="s">
        <v>101</v>
      </c>
      <c r="C126" s="116">
        <v>273208.71000000002</v>
      </c>
      <c r="D126" s="13"/>
      <c r="E126" s="13"/>
      <c r="F126" s="13"/>
      <c r="G126" s="12">
        <v>273208.71000000002</v>
      </c>
      <c r="H126" s="12">
        <f t="shared" si="0"/>
        <v>273208.71000000002</v>
      </c>
    </row>
    <row r="127" spans="1:8" x14ac:dyDescent="0.25">
      <c r="A127" s="90">
        <v>4312</v>
      </c>
      <c r="B127" s="95" t="s">
        <v>102</v>
      </c>
      <c r="C127" s="116">
        <v>300000</v>
      </c>
      <c r="D127" s="96"/>
      <c r="E127" s="13"/>
      <c r="F127" s="13"/>
      <c r="G127" s="12">
        <v>300000</v>
      </c>
      <c r="H127" s="12">
        <f t="shared" si="0"/>
        <v>300000</v>
      </c>
    </row>
    <row r="128" spans="1:8" x14ac:dyDescent="0.25">
      <c r="A128" s="90">
        <v>4651</v>
      </c>
      <c r="B128" s="93" t="s">
        <v>103</v>
      </c>
      <c r="C128" s="116">
        <v>490000</v>
      </c>
      <c r="D128" s="96"/>
      <c r="E128" s="13"/>
      <c r="F128" s="13"/>
      <c r="G128" s="12">
        <v>490000</v>
      </c>
      <c r="H128" s="12">
        <f t="shared" si="0"/>
        <v>490000</v>
      </c>
    </row>
    <row r="129" spans="1:16" x14ac:dyDescent="0.25">
      <c r="A129" s="90">
        <v>4821</v>
      </c>
      <c r="B129" s="32" t="s">
        <v>104</v>
      </c>
      <c r="C129" s="116">
        <v>30000</v>
      </c>
      <c r="D129" s="13"/>
      <c r="E129" s="13"/>
      <c r="F129" s="13"/>
      <c r="G129" s="12">
        <v>30000</v>
      </c>
      <c r="H129" s="12">
        <f t="shared" si="0"/>
        <v>30000</v>
      </c>
    </row>
    <row r="130" spans="1:16" x14ac:dyDescent="0.25">
      <c r="A130" s="90">
        <v>4822</v>
      </c>
      <c r="B130" s="95" t="s">
        <v>105</v>
      </c>
      <c r="C130" s="116">
        <v>60000</v>
      </c>
      <c r="D130" s="13"/>
      <c r="E130" s="13"/>
      <c r="F130" s="13"/>
      <c r="G130" s="12">
        <v>60000</v>
      </c>
      <c r="H130" s="12">
        <f t="shared" si="0"/>
        <v>60000</v>
      </c>
    </row>
    <row r="131" spans="1:16" x14ac:dyDescent="0.25">
      <c r="A131" s="90">
        <v>4831</v>
      </c>
      <c r="B131" s="32" t="s">
        <v>106</v>
      </c>
      <c r="C131" s="116">
        <v>0</v>
      </c>
      <c r="D131" s="13"/>
      <c r="E131" s="13"/>
      <c r="F131" s="13"/>
      <c r="G131" s="12">
        <v>0</v>
      </c>
      <c r="H131" s="12">
        <f t="shared" si="0"/>
        <v>0</v>
      </c>
    </row>
    <row r="132" spans="1:16" x14ac:dyDescent="0.25">
      <c r="A132" s="90">
        <v>5125</v>
      </c>
      <c r="B132" s="32" t="s">
        <v>107</v>
      </c>
      <c r="C132" s="116">
        <v>20000</v>
      </c>
      <c r="D132" s="13"/>
      <c r="E132" s="13">
        <v>0</v>
      </c>
      <c r="F132" s="13"/>
      <c r="G132" s="12">
        <v>20000</v>
      </c>
      <c r="H132" s="12">
        <f t="shared" si="0"/>
        <v>20000</v>
      </c>
    </row>
    <row r="133" spans="1:16" x14ac:dyDescent="0.25">
      <c r="A133" s="90">
        <v>5122</v>
      </c>
      <c r="B133" s="32" t="s">
        <v>108</v>
      </c>
      <c r="C133" s="116">
        <v>690000</v>
      </c>
      <c r="D133" s="13"/>
      <c r="E133" s="13"/>
      <c r="F133" s="13"/>
      <c r="G133" s="12">
        <v>690000</v>
      </c>
      <c r="H133" s="12">
        <f t="shared" si="0"/>
        <v>690000</v>
      </c>
    </row>
    <row r="134" spans="1:16" x14ac:dyDescent="0.25">
      <c r="A134" s="90">
        <v>5121</v>
      </c>
      <c r="B134" s="32" t="s">
        <v>109</v>
      </c>
      <c r="C134" s="116">
        <v>0</v>
      </c>
      <c r="D134" s="13"/>
      <c r="E134" s="13"/>
      <c r="F134" s="13"/>
      <c r="G134" s="12"/>
      <c r="H134" s="12">
        <f t="shared" si="0"/>
        <v>0</v>
      </c>
    </row>
    <row r="135" spans="1:16" x14ac:dyDescent="0.25">
      <c r="A135" s="90"/>
      <c r="B135" s="93"/>
      <c r="C135" s="116">
        <v>0</v>
      </c>
      <c r="D135" s="13"/>
      <c r="E135" s="13">
        <v>0</v>
      </c>
      <c r="F135" s="13"/>
      <c r="G135" s="12"/>
      <c r="H135" s="12">
        <f t="shared" si="0"/>
        <v>0</v>
      </c>
    </row>
    <row r="136" spans="1:16" ht="15.75" thickBot="1" x14ac:dyDescent="0.3">
      <c r="A136" s="97"/>
      <c r="B136" s="98"/>
      <c r="C136" s="116">
        <f>SUM(C81:C135)</f>
        <v>78508047.739999995</v>
      </c>
      <c r="D136" s="13">
        <f>D79-SUM(D82:D135)</f>
        <v>0</v>
      </c>
      <c r="E136" s="13">
        <f>E79-SUM(E82:E135)</f>
        <v>0</v>
      </c>
      <c r="F136" s="13">
        <f>F79-SUM(F82:F135)</f>
        <v>0</v>
      </c>
      <c r="G136" s="13">
        <f>G79-SUM(G82:G135)</f>
        <v>0</v>
      </c>
      <c r="H136" s="12">
        <f t="shared" si="0"/>
        <v>0</v>
      </c>
    </row>
    <row r="137" spans="1:16" x14ac:dyDescent="0.25">
      <c r="A137" s="100"/>
      <c r="B137" s="101"/>
      <c r="C137" s="101"/>
      <c r="D137" s="102"/>
      <c r="E137" s="103"/>
      <c r="F137" s="101"/>
      <c r="G137" s="101"/>
      <c r="H137" s="101"/>
      <c r="I137" s="101"/>
      <c r="J137" s="2"/>
      <c r="K137" s="2"/>
      <c r="L137" s="69"/>
      <c r="M137" s="104"/>
      <c r="N137" s="54"/>
      <c r="O137" s="54"/>
      <c r="P137" s="54"/>
    </row>
    <row r="138" spans="1:16" x14ac:dyDescent="0.25">
      <c r="A138" s="1"/>
      <c r="B138" s="105"/>
      <c r="C138" s="102"/>
      <c r="D138" s="2"/>
      <c r="E138" s="106"/>
      <c r="F138" s="2"/>
      <c r="G138" s="2"/>
      <c r="H138" s="2"/>
      <c r="I138" s="2"/>
      <c r="J138" s="2"/>
      <c r="K138" s="54"/>
      <c r="L138" s="69"/>
      <c r="M138" s="104"/>
      <c r="N138" s="54"/>
      <c r="O138" s="54"/>
      <c r="P138" s="54"/>
    </row>
    <row r="139" spans="1:16" x14ac:dyDescent="0.25">
      <c r="A139" s="1"/>
      <c r="B139" s="2"/>
      <c r="C139" s="2"/>
      <c r="D139" s="2"/>
      <c r="E139" s="54"/>
      <c r="F139" s="54"/>
      <c r="G139" s="2"/>
      <c r="H139" s="2"/>
      <c r="I139" s="2"/>
      <c r="J139" s="2"/>
      <c r="K139" s="2"/>
      <c r="L139" s="74"/>
      <c r="M139" s="53"/>
      <c r="N139" s="2"/>
      <c r="O139" s="2"/>
      <c r="P139" s="2"/>
    </row>
    <row r="140" spans="1:16" x14ac:dyDescent="0.25">
      <c r="A140" s="107" t="s">
        <v>110</v>
      </c>
      <c r="B140" s="107"/>
      <c r="C140" s="107"/>
      <c r="D140" s="107"/>
      <c r="E140" s="2" t="s">
        <v>111</v>
      </c>
      <c r="F140" s="2"/>
      <c r="G140" s="1"/>
      <c r="H140" s="1"/>
      <c r="I140" s="1"/>
      <c r="J140" s="69"/>
      <c r="K140" s="2"/>
      <c r="L140" s="74"/>
      <c r="M140" s="53"/>
      <c r="N140" s="2"/>
      <c r="O140" s="2"/>
      <c r="P140" s="2"/>
    </row>
    <row r="141" spans="1:16" x14ac:dyDescent="0.25">
      <c r="A141" s="107" t="s">
        <v>112</v>
      </c>
      <c r="B141" s="107"/>
      <c r="C141" s="107"/>
      <c r="D141" s="107"/>
      <c r="E141" s="108" t="s">
        <v>113</v>
      </c>
      <c r="F141" s="2"/>
      <c r="G141" s="2"/>
      <c r="H141" s="2"/>
      <c r="I141" s="2"/>
      <c r="J141" s="74"/>
      <c r="K141" s="2"/>
      <c r="L141" s="74"/>
      <c r="M141" s="53"/>
      <c r="N141" s="2"/>
      <c r="O141" s="2"/>
      <c r="P141" s="2"/>
    </row>
    <row r="142" spans="1:16" x14ac:dyDescent="0.25">
      <c r="A142" s="107" t="s">
        <v>114</v>
      </c>
      <c r="B142" s="107"/>
      <c r="C142" s="107"/>
      <c r="D142" s="107"/>
      <c r="E142" s="2"/>
      <c r="F142" s="2"/>
      <c r="G142" s="1"/>
      <c r="H142" s="1"/>
      <c r="I142" s="1"/>
      <c r="J142" s="74"/>
      <c r="N142" s="2"/>
      <c r="O142" s="2"/>
      <c r="P142" s="2"/>
    </row>
    <row r="143" spans="1:16" x14ac:dyDescent="0.25">
      <c r="A143" s="107" t="s">
        <v>116</v>
      </c>
      <c r="B143" s="107"/>
      <c r="C143" s="110"/>
      <c r="D143" s="110"/>
      <c r="E143" s="111"/>
      <c r="F143" s="74"/>
      <c r="G143" s="74"/>
      <c r="H143" s="74"/>
      <c r="I143" s="74"/>
      <c r="J143" s="74"/>
      <c r="N143" s="2"/>
      <c r="O143" s="2"/>
      <c r="P143" s="2"/>
    </row>
    <row r="144" spans="1:16" x14ac:dyDescent="0.25">
      <c r="A144" s="113" t="s">
        <v>126</v>
      </c>
      <c r="B144" s="113"/>
      <c r="C144" s="110"/>
      <c r="D144" s="110"/>
      <c r="E144" s="74"/>
      <c r="F144" s="74"/>
      <c r="G144" s="74"/>
      <c r="H144" s="74"/>
      <c r="I144" s="74"/>
      <c r="J144" s="74"/>
      <c r="N144" s="2"/>
      <c r="O144" s="2"/>
      <c r="P144" s="2"/>
    </row>
    <row r="145" spans="1:16" x14ac:dyDescent="0.25">
      <c r="A145" s="159" t="s">
        <v>127</v>
      </c>
      <c r="B145" s="153"/>
      <c r="C145" s="110"/>
      <c r="D145" s="110"/>
      <c r="E145" s="74"/>
      <c r="F145" s="74"/>
      <c r="G145" s="74"/>
      <c r="H145" s="74"/>
      <c r="I145" s="74"/>
      <c r="J145" s="74"/>
      <c r="K145" s="74"/>
      <c r="L145" s="74"/>
      <c r="M145" s="53"/>
      <c r="N145" s="2"/>
      <c r="O145" s="2"/>
      <c r="P145" s="2"/>
    </row>
    <row r="146" spans="1:16" x14ac:dyDescent="0.25">
      <c r="A146" s="107" t="s">
        <v>120</v>
      </c>
      <c r="B146" s="107"/>
      <c r="C146" s="110"/>
      <c r="D146" s="110"/>
      <c r="E146" s="74"/>
      <c r="F146" s="74"/>
      <c r="G146" s="36"/>
      <c r="H146" s="36"/>
      <c r="I146" s="36"/>
      <c r="J146" s="74"/>
      <c r="K146" s="74"/>
      <c r="L146" s="74"/>
      <c r="M146" s="53"/>
      <c r="N146" s="2"/>
      <c r="O146" s="2"/>
      <c r="P146" s="2"/>
    </row>
    <row r="147" spans="1:16" x14ac:dyDescent="0.25">
      <c r="A147" s="1"/>
      <c r="B147" s="2"/>
      <c r="C147" s="74"/>
      <c r="D147" s="74"/>
      <c r="E147" s="74"/>
      <c r="F147" s="74"/>
      <c r="G147" s="114"/>
      <c r="H147" s="114"/>
      <c r="I147" s="114"/>
      <c r="J147" s="74"/>
      <c r="K147" s="12">
        <f>E122</f>
        <v>1133870</v>
      </c>
      <c r="L147" s="109" t="s">
        <v>115</v>
      </c>
      <c r="M147" s="53"/>
      <c r="N147" s="2"/>
      <c r="O147" s="2"/>
      <c r="P147" s="2"/>
    </row>
    <row r="148" spans="1:16" x14ac:dyDescent="0.25">
      <c r="A148" s="1"/>
      <c r="B148" s="2"/>
      <c r="C148" s="74"/>
      <c r="D148" s="74"/>
      <c r="E148" s="74"/>
      <c r="F148" s="74"/>
      <c r="G148" s="74"/>
      <c r="H148" s="74"/>
      <c r="I148" s="74"/>
      <c r="J148" s="74"/>
      <c r="K148" s="13">
        <f>G122</f>
        <v>320000</v>
      </c>
      <c r="L148" s="109" t="s">
        <v>117</v>
      </c>
      <c r="M148" s="53"/>
      <c r="N148" s="2"/>
      <c r="O148" s="2"/>
      <c r="P148" s="2"/>
    </row>
    <row r="149" spans="1:16" x14ac:dyDescent="0.25">
      <c r="A149" s="1"/>
      <c r="B149" s="2"/>
      <c r="C149" s="74"/>
      <c r="D149" s="74"/>
      <c r="E149" s="74"/>
      <c r="F149" s="74"/>
      <c r="G149" s="74"/>
      <c r="H149" s="74"/>
      <c r="I149" s="74"/>
      <c r="J149" s="74"/>
      <c r="K149" s="35">
        <f>SUM(K147:K148)</f>
        <v>1453870</v>
      </c>
      <c r="L149" s="74"/>
      <c r="M149" s="53"/>
      <c r="N149" s="2"/>
      <c r="O149" s="2"/>
      <c r="P149" s="2"/>
    </row>
    <row r="150" spans="1:16" x14ac:dyDescent="0.25">
      <c r="A150" s="1"/>
      <c r="B150" s="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53"/>
      <c r="N150" s="2"/>
      <c r="O150" s="2"/>
      <c r="P150" s="2"/>
    </row>
    <row r="151" spans="1:16" x14ac:dyDescent="0.25">
      <c r="A151" s="1"/>
      <c r="B151" s="2"/>
      <c r="C151" s="74"/>
      <c r="D151" s="74"/>
      <c r="E151" s="74"/>
      <c r="F151" s="74"/>
      <c r="G151" s="114"/>
      <c r="H151" s="114"/>
      <c r="I151" s="114"/>
      <c r="J151" s="74"/>
      <c r="K151" s="74"/>
      <c r="L151" s="74"/>
      <c r="M151" s="53"/>
      <c r="N151" s="2"/>
      <c r="O151" s="2"/>
      <c r="P151" s="2"/>
    </row>
  </sheetData>
  <mergeCells count="27">
    <mergeCell ref="A66:D66"/>
    <mergeCell ref="B75:E75"/>
    <mergeCell ref="A145:B145"/>
    <mergeCell ref="A49:D49"/>
    <mergeCell ref="C50:D50"/>
    <mergeCell ref="C51:D51"/>
    <mergeCell ref="C53:D53"/>
    <mergeCell ref="C54:D54"/>
    <mergeCell ref="C56:D56"/>
    <mergeCell ref="B36:D36"/>
    <mergeCell ref="A11:E11"/>
    <mergeCell ref="A12:E12"/>
    <mergeCell ref="A13:E13"/>
    <mergeCell ref="A14:E14"/>
    <mergeCell ref="A15:E15"/>
    <mergeCell ref="A17:E17"/>
    <mergeCell ref="A22:A24"/>
    <mergeCell ref="B22:B24"/>
    <mergeCell ref="B28:D28"/>
    <mergeCell ref="A32:B32"/>
    <mergeCell ref="A33:B33"/>
    <mergeCell ref="A10:E10"/>
    <mergeCell ref="A3:E3"/>
    <mergeCell ref="A5:E5"/>
    <mergeCell ref="A6:E6"/>
    <mergeCell ref="A7:E7"/>
    <mergeCell ref="A9:E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abSelected="1" topLeftCell="A121" workbookViewId="0">
      <selection activeCell="A145" sqref="A145:B145"/>
    </sheetView>
  </sheetViews>
  <sheetFormatPr defaultRowHeight="15" x14ac:dyDescent="0.25"/>
  <cols>
    <col min="1" max="1" width="8.28515625" customWidth="1"/>
    <col min="2" max="2" width="43.85546875" customWidth="1"/>
    <col min="3" max="3" width="14.5703125" customWidth="1"/>
    <col min="4" max="5" width="12.85546875" customWidth="1"/>
    <col min="6" max="6" width="13.7109375" customWidth="1"/>
    <col min="7" max="7" width="15" customWidth="1"/>
    <col min="8" max="9" width="15.7109375" customWidth="1"/>
    <col min="10" max="10" width="12.42578125" customWidth="1"/>
    <col min="11" max="11" width="12.5703125" customWidth="1"/>
    <col min="12" max="12" width="17" customWidth="1"/>
    <col min="13" max="13" width="12" customWidth="1"/>
    <col min="15" max="15" width="12.42578125" customWidth="1"/>
    <col min="257" max="257" width="11.28515625" customWidth="1"/>
    <col min="258" max="258" width="52.85546875" customWidth="1"/>
    <col min="259" max="259" width="14.5703125" customWidth="1"/>
    <col min="260" max="260" width="17" customWidth="1"/>
    <col min="261" max="261" width="13.42578125" customWidth="1"/>
    <col min="262" max="262" width="13.140625" customWidth="1"/>
    <col min="263" max="263" width="15" customWidth="1"/>
    <col min="264" max="265" width="15.7109375" customWidth="1"/>
    <col min="266" max="266" width="12.42578125" customWidth="1"/>
    <col min="267" max="267" width="12.5703125" customWidth="1"/>
    <col min="268" max="268" width="17" customWidth="1"/>
    <col min="269" max="269" width="12" customWidth="1"/>
    <col min="271" max="271" width="12.42578125" customWidth="1"/>
    <col min="513" max="513" width="11.28515625" customWidth="1"/>
    <col min="514" max="514" width="52.85546875" customWidth="1"/>
    <col min="515" max="515" width="14.5703125" customWidth="1"/>
    <col min="516" max="516" width="17" customWidth="1"/>
    <col min="517" max="517" width="13.42578125" customWidth="1"/>
    <col min="518" max="518" width="13.140625" customWidth="1"/>
    <col min="519" max="519" width="15" customWidth="1"/>
    <col min="520" max="521" width="15.7109375" customWidth="1"/>
    <col min="522" max="522" width="12.42578125" customWidth="1"/>
    <col min="523" max="523" width="12.5703125" customWidth="1"/>
    <col min="524" max="524" width="17" customWidth="1"/>
    <col min="525" max="525" width="12" customWidth="1"/>
    <col min="527" max="527" width="12.42578125" customWidth="1"/>
    <col min="769" max="769" width="11.28515625" customWidth="1"/>
    <col min="770" max="770" width="52.85546875" customWidth="1"/>
    <col min="771" max="771" width="14.5703125" customWidth="1"/>
    <col min="772" max="772" width="17" customWidth="1"/>
    <col min="773" max="773" width="13.42578125" customWidth="1"/>
    <col min="774" max="774" width="13.140625" customWidth="1"/>
    <col min="775" max="775" width="15" customWidth="1"/>
    <col min="776" max="777" width="15.7109375" customWidth="1"/>
    <col min="778" max="778" width="12.42578125" customWidth="1"/>
    <col min="779" max="779" width="12.5703125" customWidth="1"/>
    <col min="780" max="780" width="17" customWidth="1"/>
    <col min="781" max="781" width="12" customWidth="1"/>
    <col min="783" max="783" width="12.42578125" customWidth="1"/>
    <col min="1025" max="1025" width="11.28515625" customWidth="1"/>
    <col min="1026" max="1026" width="52.85546875" customWidth="1"/>
    <col min="1027" max="1027" width="14.5703125" customWidth="1"/>
    <col min="1028" max="1028" width="17" customWidth="1"/>
    <col min="1029" max="1029" width="13.42578125" customWidth="1"/>
    <col min="1030" max="1030" width="13.140625" customWidth="1"/>
    <col min="1031" max="1031" width="15" customWidth="1"/>
    <col min="1032" max="1033" width="15.7109375" customWidth="1"/>
    <col min="1034" max="1034" width="12.42578125" customWidth="1"/>
    <col min="1035" max="1035" width="12.5703125" customWidth="1"/>
    <col min="1036" max="1036" width="17" customWidth="1"/>
    <col min="1037" max="1037" width="12" customWidth="1"/>
    <col min="1039" max="1039" width="12.42578125" customWidth="1"/>
    <col min="1281" max="1281" width="11.28515625" customWidth="1"/>
    <col min="1282" max="1282" width="52.85546875" customWidth="1"/>
    <col min="1283" max="1283" width="14.5703125" customWidth="1"/>
    <col min="1284" max="1284" width="17" customWidth="1"/>
    <col min="1285" max="1285" width="13.42578125" customWidth="1"/>
    <col min="1286" max="1286" width="13.140625" customWidth="1"/>
    <col min="1287" max="1287" width="15" customWidth="1"/>
    <col min="1288" max="1289" width="15.7109375" customWidth="1"/>
    <col min="1290" max="1290" width="12.42578125" customWidth="1"/>
    <col min="1291" max="1291" width="12.5703125" customWidth="1"/>
    <col min="1292" max="1292" width="17" customWidth="1"/>
    <col min="1293" max="1293" width="12" customWidth="1"/>
    <col min="1295" max="1295" width="12.42578125" customWidth="1"/>
    <col min="1537" max="1537" width="11.28515625" customWidth="1"/>
    <col min="1538" max="1538" width="52.85546875" customWidth="1"/>
    <col min="1539" max="1539" width="14.5703125" customWidth="1"/>
    <col min="1540" max="1540" width="17" customWidth="1"/>
    <col min="1541" max="1541" width="13.42578125" customWidth="1"/>
    <col min="1542" max="1542" width="13.140625" customWidth="1"/>
    <col min="1543" max="1543" width="15" customWidth="1"/>
    <col min="1544" max="1545" width="15.7109375" customWidth="1"/>
    <col min="1546" max="1546" width="12.42578125" customWidth="1"/>
    <col min="1547" max="1547" width="12.5703125" customWidth="1"/>
    <col min="1548" max="1548" width="17" customWidth="1"/>
    <col min="1549" max="1549" width="12" customWidth="1"/>
    <col min="1551" max="1551" width="12.42578125" customWidth="1"/>
    <col min="1793" max="1793" width="11.28515625" customWidth="1"/>
    <col min="1794" max="1794" width="52.85546875" customWidth="1"/>
    <col min="1795" max="1795" width="14.5703125" customWidth="1"/>
    <col min="1796" max="1796" width="17" customWidth="1"/>
    <col min="1797" max="1797" width="13.42578125" customWidth="1"/>
    <col min="1798" max="1798" width="13.140625" customWidth="1"/>
    <col min="1799" max="1799" width="15" customWidth="1"/>
    <col min="1800" max="1801" width="15.7109375" customWidth="1"/>
    <col min="1802" max="1802" width="12.42578125" customWidth="1"/>
    <col min="1803" max="1803" width="12.5703125" customWidth="1"/>
    <col min="1804" max="1804" width="17" customWidth="1"/>
    <col min="1805" max="1805" width="12" customWidth="1"/>
    <col min="1807" max="1807" width="12.42578125" customWidth="1"/>
    <col min="2049" max="2049" width="11.28515625" customWidth="1"/>
    <col min="2050" max="2050" width="52.85546875" customWidth="1"/>
    <col min="2051" max="2051" width="14.5703125" customWidth="1"/>
    <col min="2052" max="2052" width="17" customWidth="1"/>
    <col min="2053" max="2053" width="13.42578125" customWidth="1"/>
    <col min="2054" max="2054" width="13.140625" customWidth="1"/>
    <col min="2055" max="2055" width="15" customWidth="1"/>
    <col min="2056" max="2057" width="15.7109375" customWidth="1"/>
    <col min="2058" max="2058" width="12.42578125" customWidth="1"/>
    <col min="2059" max="2059" width="12.5703125" customWidth="1"/>
    <col min="2060" max="2060" width="17" customWidth="1"/>
    <col min="2061" max="2061" width="12" customWidth="1"/>
    <col min="2063" max="2063" width="12.42578125" customWidth="1"/>
    <col min="2305" max="2305" width="11.28515625" customWidth="1"/>
    <col min="2306" max="2306" width="52.85546875" customWidth="1"/>
    <col min="2307" max="2307" width="14.5703125" customWidth="1"/>
    <col min="2308" max="2308" width="17" customWidth="1"/>
    <col min="2309" max="2309" width="13.42578125" customWidth="1"/>
    <col min="2310" max="2310" width="13.140625" customWidth="1"/>
    <col min="2311" max="2311" width="15" customWidth="1"/>
    <col min="2312" max="2313" width="15.7109375" customWidth="1"/>
    <col min="2314" max="2314" width="12.42578125" customWidth="1"/>
    <col min="2315" max="2315" width="12.5703125" customWidth="1"/>
    <col min="2316" max="2316" width="17" customWidth="1"/>
    <col min="2317" max="2317" width="12" customWidth="1"/>
    <col min="2319" max="2319" width="12.42578125" customWidth="1"/>
    <col min="2561" max="2561" width="11.28515625" customWidth="1"/>
    <col min="2562" max="2562" width="52.85546875" customWidth="1"/>
    <col min="2563" max="2563" width="14.5703125" customWidth="1"/>
    <col min="2564" max="2564" width="17" customWidth="1"/>
    <col min="2565" max="2565" width="13.42578125" customWidth="1"/>
    <col min="2566" max="2566" width="13.140625" customWidth="1"/>
    <col min="2567" max="2567" width="15" customWidth="1"/>
    <col min="2568" max="2569" width="15.7109375" customWidth="1"/>
    <col min="2570" max="2570" width="12.42578125" customWidth="1"/>
    <col min="2571" max="2571" width="12.5703125" customWidth="1"/>
    <col min="2572" max="2572" width="17" customWidth="1"/>
    <col min="2573" max="2573" width="12" customWidth="1"/>
    <col min="2575" max="2575" width="12.42578125" customWidth="1"/>
    <col min="2817" max="2817" width="11.28515625" customWidth="1"/>
    <col min="2818" max="2818" width="52.85546875" customWidth="1"/>
    <col min="2819" max="2819" width="14.5703125" customWidth="1"/>
    <col min="2820" max="2820" width="17" customWidth="1"/>
    <col min="2821" max="2821" width="13.42578125" customWidth="1"/>
    <col min="2822" max="2822" width="13.140625" customWidth="1"/>
    <col min="2823" max="2823" width="15" customWidth="1"/>
    <col min="2824" max="2825" width="15.7109375" customWidth="1"/>
    <col min="2826" max="2826" width="12.42578125" customWidth="1"/>
    <col min="2827" max="2827" width="12.5703125" customWidth="1"/>
    <col min="2828" max="2828" width="17" customWidth="1"/>
    <col min="2829" max="2829" width="12" customWidth="1"/>
    <col min="2831" max="2831" width="12.42578125" customWidth="1"/>
    <col min="3073" max="3073" width="11.28515625" customWidth="1"/>
    <col min="3074" max="3074" width="52.85546875" customWidth="1"/>
    <col min="3075" max="3075" width="14.5703125" customWidth="1"/>
    <col min="3076" max="3076" width="17" customWidth="1"/>
    <col min="3077" max="3077" width="13.42578125" customWidth="1"/>
    <col min="3078" max="3078" width="13.140625" customWidth="1"/>
    <col min="3079" max="3079" width="15" customWidth="1"/>
    <col min="3080" max="3081" width="15.7109375" customWidth="1"/>
    <col min="3082" max="3082" width="12.42578125" customWidth="1"/>
    <col min="3083" max="3083" width="12.5703125" customWidth="1"/>
    <col min="3084" max="3084" width="17" customWidth="1"/>
    <col min="3085" max="3085" width="12" customWidth="1"/>
    <col min="3087" max="3087" width="12.42578125" customWidth="1"/>
    <col min="3329" max="3329" width="11.28515625" customWidth="1"/>
    <col min="3330" max="3330" width="52.85546875" customWidth="1"/>
    <col min="3331" max="3331" width="14.5703125" customWidth="1"/>
    <col min="3332" max="3332" width="17" customWidth="1"/>
    <col min="3333" max="3333" width="13.42578125" customWidth="1"/>
    <col min="3334" max="3334" width="13.140625" customWidth="1"/>
    <col min="3335" max="3335" width="15" customWidth="1"/>
    <col min="3336" max="3337" width="15.7109375" customWidth="1"/>
    <col min="3338" max="3338" width="12.42578125" customWidth="1"/>
    <col min="3339" max="3339" width="12.5703125" customWidth="1"/>
    <col min="3340" max="3340" width="17" customWidth="1"/>
    <col min="3341" max="3341" width="12" customWidth="1"/>
    <col min="3343" max="3343" width="12.42578125" customWidth="1"/>
    <col min="3585" max="3585" width="11.28515625" customWidth="1"/>
    <col min="3586" max="3586" width="52.85546875" customWidth="1"/>
    <col min="3587" max="3587" width="14.5703125" customWidth="1"/>
    <col min="3588" max="3588" width="17" customWidth="1"/>
    <col min="3589" max="3589" width="13.42578125" customWidth="1"/>
    <col min="3590" max="3590" width="13.140625" customWidth="1"/>
    <col min="3591" max="3591" width="15" customWidth="1"/>
    <col min="3592" max="3593" width="15.7109375" customWidth="1"/>
    <col min="3594" max="3594" width="12.42578125" customWidth="1"/>
    <col min="3595" max="3595" width="12.5703125" customWidth="1"/>
    <col min="3596" max="3596" width="17" customWidth="1"/>
    <col min="3597" max="3597" width="12" customWidth="1"/>
    <col min="3599" max="3599" width="12.42578125" customWidth="1"/>
    <col min="3841" max="3841" width="11.28515625" customWidth="1"/>
    <col min="3842" max="3842" width="52.85546875" customWidth="1"/>
    <col min="3843" max="3843" width="14.5703125" customWidth="1"/>
    <col min="3844" max="3844" width="17" customWidth="1"/>
    <col min="3845" max="3845" width="13.42578125" customWidth="1"/>
    <col min="3846" max="3846" width="13.140625" customWidth="1"/>
    <col min="3847" max="3847" width="15" customWidth="1"/>
    <col min="3848" max="3849" width="15.7109375" customWidth="1"/>
    <col min="3850" max="3850" width="12.42578125" customWidth="1"/>
    <col min="3851" max="3851" width="12.5703125" customWidth="1"/>
    <col min="3852" max="3852" width="17" customWidth="1"/>
    <col min="3853" max="3853" width="12" customWidth="1"/>
    <col min="3855" max="3855" width="12.42578125" customWidth="1"/>
    <col min="4097" max="4097" width="11.28515625" customWidth="1"/>
    <col min="4098" max="4098" width="52.85546875" customWidth="1"/>
    <col min="4099" max="4099" width="14.5703125" customWidth="1"/>
    <col min="4100" max="4100" width="17" customWidth="1"/>
    <col min="4101" max="4101" width="13.42578125" customWidth="1"/>
    <col min="4102" max="4102" width="13.140625" customWidth="1"/>
    <col min="4103" max="4103" width="15" customWidth="1"/>
    <col min="4104" max="4105" width="15.7109375" customWidth="1"/>
    <col min="4106" max="4106" width="12.42578125" customWidth="1"/>
    <col min="4107" max="4107" width="12.5703125" customWidth="1"/>
    <col min="4108" max="4108" width="17" customWidth="1"/>
    <col min="4109" max="4109" width="12" customWidth="1"/>
    <col min="4111" max="4111" width="12.42578125" customWidth="1"/>
    <col min="4353" max="4353" width="11.28515625" customWidth="1"/>
    <col min="4354" max="4354" width="52.85546875" customWidth="1"/>
    <col min="4355" max="4355" width="14.5703125" customWidth="1"/>
    <col min="4356" max="4356" width="17" customWidth="1"/>
    <col min="4357" max="4357" width="13.42578125" customWidth="1"/>
    <col min="4358" max="4358" width="13.140625" customWidth="1"/>
    <col min="4359" max="4359" width="15" customWidth="1"/>
    <col min="4360" max="4361" width="15.7109375" customWidth="1"/>
    <col min="4362" max="4362" width="12.42578125" customWidth="1"/>
    <col min="4363" max="4363" width="12.5703125" customWidth="1"/>
    <col min="4364" max="4364" width="17" customWidth="1"/>
    <col min="4365" max="4365" width="12" customWidth="1"/>
    <col min="4367" max="4367" width="12.42578125" customWidth="1"/>
    <col min="4609" max="4609" width="11.28515625" customWidth="1"/>
    <col min="4610" max="4610" width="52.85546875" customWidth="1"/>
    <col min="4611" max="4611" width="14.5703125" customWidth="1"/>
    <col min="4612" max="4612" width="17" customWidth="1"/>
    <col min="4613" max="4613" width="13.42578125" customWidth="1"/>
    <col min="4614" max="4614" width="13.140625" customWidth="1"/>
    <col min="4615" max="4615" width="15" customWidth="1"/>
    <col min="4616" max="4617" width="15.7109375" customWidth="1"/>
    <col min="4618" max="4618" width="12.42578125" customWidth="1"/>
    <col min="4619" max="4619" width="12.5703125" customWidth="1"/>
    <col min="4620" max="4620" width="17" customWidth="1"/>
    <col min="4621" max="4621" width="12" customWidth="1"/>
    <col min="4623" max="4623" width="12.42578125" customWidth="1"/>
    <col min="4865" max="4865" width="11.28515625" customWidth="1"/>
    <col min="4866" max="4866" width="52.85546875" customWidth="1"/>
    <col min="4867" max="4867" width="14.5703125" customWidth="1"/>
    <col min="4868" max="4868" width="17" customWidth="1"/>
    <col min="4869" max="4869" width="13.42578125" customWidth="1"/>
    <col min="4870" max="4870" width="13.140625" customWidth="1"/>
    <col min="4871" max="4871" width="15" customWidth="1"/>
    <col min="4872" max="4873" width="15.7109375" customWidth="1"/>
    <col min="4874" max="4874" width="12.42578125" customWidth="1"/>
    <col min="4875" max="4875" width="12.5703125" customWidth="1"/>
    <col min="4876" max="4876" width="17" customWidth="1"/>
    <col min="4877" max="4877" width="12" customWidth="1"/>
    <col min="4879" max="4879" width="12.42578125" customWidth="1"/>
    <col min="5121" max="5121" width="11.28515625" customWidth="1"/>
    <col min="5122" max="5122" width="52.85546875" customWidth="1"/>
    <col min="5123" max="5123" width="14.5703125" customWidth="1"/>
    <col min="5124" max="5124" width="17" customWidth="1"/>
    <col min="5125" max="5125" width="13.42578125" customWidth="1"/>
    <col min="5126" max="5126" width="13.140625" customWidth="1"/>
    <col min="5127" max="5127" width="15" customWidth="1"/>
    <col min="5128" max="5129" width="15.7109375" customWidth="1"/>
    <col min="5130" max="5130" width="12.42578125" customWidth="1"/>
    <col min="5131" max="5131" width="12.5703125" customWidth="1"/>
    <col min="5132" max="5132" width="17" customWidth="1"/>
    <col min="5133" max="5133" width="12" customWidth="1"/>
    <col min="5135" max="5135" width="12.42578125" customWidth="1"/>
    <col min="5377" max="5377" width="11.28515625" customWidth="1"/>
    <col min="5378" max="5378" width="52.85546875" customWidth="1"/>
    <col min="5379" max="5379" width="14.5703125" customWidth="1"/>
    <col min="5380" max="5380" width="17" customWidth="1"/>
    <col min="5381" max="5381" width="13.42578125" customWidth="1"/>
    <col min="5382" max="5382" width="13.140625" customWidth="1"/>
    <col min="5383" max="5383" width="15" customWidth="1"/>
    <col min="5384" max="5385" width="15.7109375" customWidth="1"/>
    <col min="5386" max="5386" width="12.42578125" customWidth="1"/>
    <col min="5387" max="5387" width="12.5703125" customWidth="1"/>
    <col min="5388" max="5388" width="17" customWidth="1"/>
    <col min="5389" max="5389" width="12" customWidth="1"/>
    <col min="5391" max="5391" width="12.42578125" customWidth="1"/>
    <col min="5633" max="5633" width="11.28515625" customWidth="1"/>
    <col min="5634" max="5634" width="52.85546875" customWidth="1"/>
    <col min="5635" max="5635" width="14.5703125" customWidth="1"/>
    <col min="5636" max="5636" width="17" customWidth="1"/>
    <col min="5637" max="5637" width="13.42578125" customWidth="1"/>
    <col min="5638" max="5638" width="13.140625" customWidth="1"/>
    <col min="5639" max="5639" width="15" customWidth="1"/>
    <col min="5640" max="5641" width="15.7109375" customWidth="1"/>
    <col min="5642" max="5642" width="12.42578125" customWidth="1"/>
    <col min="5643" max="5643" width="12.5703125" customWidth="1"/>
    <col min="5644" max="5644" width="17" customWidth="1"/>
    <col min="5645" max="5645" width="12" customWidth="1"/>
    <col min="5647" max="5647" width="12.42578125" customWidth="1"/>
    <col min="5889" max="5889" width="11.28515625" customWidth="1"/>
    <col min="5890" max="5890" width="52.85546875" customWidth="1"/>
    <col min="5891" max="5891" width="14.5703125" customWidth="1"/>
    <col min="5892" max="5892" width="17" customWidth="1"/>
    <col min="5893" max="5893" width="13.42578125" customWidth="1"/>
    <col min="5894" max="5894" width="13.140625" customWidth="1"/>
    <col min="5895" max="5895" width="15" customWidth="1"/>
    <col min="5896" max="5897" width="15.7109375" customWidth="1"/>
    <col min="5898" max="5898" width="12.42578125" customWidth="1"/>
    <col min="5899" max="5899" width="12.5703125" customWidth="1"/>
    <col min="5900" max="5900" width="17" customWidth="1"/>
    <col min="5901" max="5901" width="12" customWidth="1"/>
    <col min="5903" max="5903" width="12.42578125" customWidth="1"/>
    <col min="6145" max="6145" width="11.28515625" customWidth="1"/>
    <col min="6146" max="6146" width="52.85546875" customWidth="1"/>
    <col min="6147" max="6147" width="14.5703125" customWidth="1"/>
    <col min="6148" max="6148" width="17" customWidth="1"/>
    <col min="6149" max="6149" width="13.42578125" customWidth="1"/>
    <col min="6150" max="6150" width="13.140625" customWidth="1"/>
    <col min="6151" max="6151" width="15" customWidth="1"/>
    <col min="6152" max="6153" width="15.7109375" customWidth="1"/>
    <col min="6154" max="6154" width="12.42578125" customWidth="1"/>
    <col min="6155" max="6155" width="12.5703125" customWidth="1"/>
    <col min="6156" max="6156" width="17" customWidth="1"/>
    <col min="6157" max="6157" width="12" customWidth="1"/>
    <col min="6159" max="6159" width="12.42578125" customWidth="1"/>
    <col min="6401" max="6401" width="11.28515625" customWidth="1"/>
    <col min="6402" max="6402" width="52.85546875" customWidth="1"/>
    <col min="6403" max="6403" width="14.5703125" customWidth="1"/>
    <col min="6404" max="6404" width="17" customWidth="1"/>
    <col min="6405" max="6405" width="13.42578125" customWidth="1"/>
    <col min="6406" max="6406" width="13.140625" customWidth="1"/>
    <col min="6407" max="6407" width="15" customWidth="1"/>
    <col min="6408" max="6409" width="15.7109375" customWidth="1"/>
    <col min="6410" max="6410" width="12.42578125" customWidth="1"/>
    <col min="6411" max="6411" width="12.5703125" customWidth="1"/>
    <col min="6412" max="6412" width="17" customWidth="1"/>
    <col min="6413" max="6413" width="12" customWidth="1"/>
    <col min="6415" max="6415" width="12.42578125" customWidth="1"/>
    <col min="6657" max="6657" width="11.28515625" customWidth="1"/>
    <col min="6658" max="6658" width="52.85546875" customWidth="1"/>
    <col min="6659" max="6659" width="14.5703125" customWidth="1"/>
    <col min="6660" max="6660" width="17" customWidth="1"/>
    <col min="6661" max="6661" width="13.42578125" customWidth="1"/>
    <col min="6662" max="6662" width="13.140625" customWidth="1"/>
    <col min="6663" max="6663" width="15" customWidth="1"/>
    <col min="6664" max="6665" width="15.7109375" customWidth="1"/>
    <col min="6666" max="6666" width="12.42578125" customWidth="1"/>
    <col min="6667" max="6667" width="12.5703125" customWidth="1"/>
    <col min="6668" max="6668" width="17" customWidth="1"/>
    <col min="6669" max="6669" width="12" customWidth="1"/>
    <col min="6671" max="6671" width="12.42578125" customWidth="1"/>
    <col min="6913" max="6913" width="11.28515625" customWidth="1"/>
    <col min="6914" max="6914" width="52.85546875" customWidth="1"/>
    <col min="6915" max="6915" width="14.5703125" customWidth="1"/>
    <col min="6916" max="6916" width="17" customWidth="1"/>
    <col min="6917" max="6917" width="13.42578125" customWidth="1"/>
    <col min="6918" max="6918" width="13.140625" customWidth="1"/>
    <col min="6919" max="6919" width="15" customWidth="1"/>
    <col min="6920" max="6921" width="15.7109375" customWidth="1"/>
    <col min="6922" max="6922" width="12.42578125" customWidth="1"/>
    <col min="6923" max="6923" width="12.5703125" customWidth="1"/>
    <col min="6924" max="6924" width="17" customWidth="1"/>
    <col min="6925" max="6925" width="12" customWidth="1"/>
    <col min="6927" max="6927" width="12.42578125" customWidth="1"/>
    <col min="7169" max="7169" width="11.28515625" customWidth="1"/>
    <col min="7170" max="7170" width="52.85546875" customWidth="1"/>
    <col min="7171" max="7171" width="14.5703125" customWidth="1"/>
    <col min="7172" max="7172" width="17" customWidth="1"/>
    <col min="7173" max="7173" width="13.42578125" customWidth="1"/>
    <col min="7174" max="7174" width="13.140625" customWidth="1"/>
    <col min="7175" max="7175" width="15" customWidth="1"/>
    <col min="7176" max="7177" width="15.7109375" customWidth="1"/>
    <col min="7178" max="7178" width="12.42578125" customWidth="1"/>
    <col min="7179" max="7179" width="12.5703125" customWidth="1"/>
    <col min="7180" max="7180" width="17" customWidth="1"/>
    <col min="7181" max="7181" width="12" customWidth="1"/>
    <col min="7183" max="7183" width="12.42578125" customWidth="1"/>
    <col min="7425" max="7425" width="11.28515625" customWidth="1"/>
    <col min="7426" max="7426" width="52.85546875" customWidth="1"/>
    <col min="7427" max="7427" width="14.5703125" customWidth="1"/>
    <col min="7428" max="7428" width="17" customWidth="1"/>
    <col min="7429" max="7429" width="13.42578125" customWidth="1"/>
    <col min="7430" max="7430" width="13.140625" customWidth="1"/>
    <col min="7431" max="7431" width="15" customWidth="1"/>
    <col min="7432" max="7433" width="15.7109375" customWidth="1"/>
    <col min="7434" max="7434" width="12.42578125" customWidth="1"/>
    <col min="7435" max="7435" width="12.5703125" customWidth="1"/>
    <col min="7436" max="7436" width="17" customWidth="1"/>
    <col min="7437" max="7437" width="12" customWidth="1"/>
    <col min="7439" max="7439" width="12.42578125" customWidth="1"/>
    <col min="7681" max="7681" width="11.28515625" customWidth="1"/>
    <col min="7682" max="7682" width="52.85546875" customWidth="1"/>
    <col min="7683" max="7683" width="14.5703125" customWidth="1"/>
    <col min="7684" max="7684" width="17" customWidth="1"/>
    <col min="7685" max="7685" width="13.42578125" customWidth="1"/>
    <col min="7686" max="7686" width="13.140625" customWidth="1"/>
    <col min="7687" max="7687" width="15" customWidth="1"/>
    <col min="7688" max="7689" width="15.7109375" customWidth="1"/>
    <col min="7690" max="7690" width="12.42578125" customWidth="1"/>
    <col min="7691" max="7691" width="12.5703125" customWidth="1"/>
    <col min="7692" max="7692" width="17" customWidth="1"/>
    <col min="7693" max="7693" width="12" customWidth="1"/>
    <col min="7695" max="7695" width="12.42578125" customWidth="1"/>
    <col min="7937" max="7937" width="11.28515625" customWidth="1"/>
    <col min="7938" max="7938" width="52.85546875" customWidth="1"/>
    <col min="7939" max="7939" width="14.5703125" customWidth="1"/>
    <col min="7940" max="7940" width="17" customWidth="1"/>
    <col min="7941" max="7941" width="13.42578125" customWidth="1"/>
    <col min="7942" max="7942" width="13.140625" customWidth="1"/>
    <col min="7943" max="7943" width="15" customWidth="1"/>
    <col min="7944" max="7945" width="15.7109375" customWidth="1"/>
    <col min="7946" max="7946" width="12.42578125" customWidth="1"/>
    <col min="7947" max="7947" width="12.5703125" customWidth="1"/>
    <col min="7948" max="7948" width="17" customWidth="1"/>
    <col min="7949" max="7949" width="12" customWidth="1"/>
    <col min="7951" max="7951" width="12.42578125" customWidth="1"/>
    <col min="8193" max="8193" width="11.28515625" customWidth="1"/>
    <col min="8194" max="8194" width="52.85546875" customWidth="1"/>
    <col min="8195" max="8195" width="14.5703125" customWidth="1"/>
    <col min="8196" max="8196" width="17" customWidth="1"/>
    <col min="8197" max="8197" width="13.42578125" customWidth="1"/>
    <col min="8198" max="8198" width="13.140625" customWidth="1"/>
    <col min="8199" max="8199" width="15" customWidth="1"/>
    <col min="8200" max="8201" width="15.7109375" customWidth="1"/>
    <col min="8202" max="8202" width="12.42578125" customWidth="1"/>
    <col min="8203" max="8203" width="12.5703125" customWidth="1"/>
    <col min="8204" max="8204" width="17" customWidth="1"/>
    <col min="8205" max="8205" width="12" customWidth="1"/>
    <col min="8207" max="8207" width="12.42578125" customWidth="1"/>
    <col min="8449" max="8449" width="11.28515625" customWidth="1"/>
    <col min="8450" max="8450" width="52.85546875" customWidth="1"/>
    <col min="8451" max="8451" width="14.5703125" customWidth="1"/>
    <col min="8452" max="8452" width="17" customWidth="1"/>
    <col min="8453" max="8453" width="13.42578125" customWidth="1"/>
    <col min="8454" max="8454" width="13.140625" customWidth="1"/>
    <col min="8455" max="8455" width="15" customWidth="1"/>
    <col min="8456" max="8457" width="15.7109375" customWidth="1"/>
    <col min="8458" max="8458" width="12.42578125" customWidth="1"/>
    <col min="8459" max="8459" width="12.5703125" customWidth="1"/>
    <col min="8460" max="8460" width="17" customWidth="1"/>
    <col min="8461" max="8461" width="12" customWidth="1"/>
    <col min="8463" max="8463" width="12.42578125" customWidth="1"/>
    <col min="8705" max="8705" width="11.28515625" customWidth="1"/>
    <col min="8706" max="8706" width="52.85546875" customWidth="1"/>
    <col min="8707" max="8707" width="14.5703125" customWidth="1"/>
    <col min="8708" max="8708" width="17" customWidth="1"/>
    <col min="8709" max="8709" width="13.42578125" customWidth="1"/>
    <col min="8710" max="8710" width="13.140625" customWidth="1"/>
    <col min="8711" max="8711" width="15" customWidth="1"/>
    <col min="8712" max="8713" width="15.7109375" customWidth="1"/>
    <col min="8714" max="8714" width="12.42578125" customWidth="1"/>
    <col min="8715" max="8715" width="12.5703125" customWidth="1"/>
    <col min="8716" max="8716" width="17" customWidth="1"/>
    <col min="8717" max="8717" width="12" customWidth="1"/>
    <col min="8719" max="8719" width="12.42578125" customWidth="1"/>
    <col min="8961" max="8961" width="11.28515625" customWidth="1"/>
    <col min="8962" max="8962" width="52.85546875" customWidth="1"/>
    <col min="8963" max="8963" width="14.5703125" customWidth="1"/>
    <col min="8964" max="8964" width="17" customWidth="1"/>
    <col min="8965" max="8965" width="13.42578125" customWidth="1"/>
    <col min="8966" max="8966" width="13.140625" customWidth="1"/>
    <col min="8967" max="8967" width="15" customWidth="1"/>
    <col min="8968" max="8969" width="15.7109375" customWidth="1"/>
    <col min="8970" max="8970" width="12.42578125" customWidth="1"/>
    <col min="8971" max="8971" width="12.5703125" customWidth="1"/>
    <col min="8972" max="8972" width="17" customWidth="1"/>
    <col min="8973" max="8973" width="12" customWidth="1"/>
    <col min="8975" max="8975" width="12.42578125" customWidth="1"/>
    <col min="9217" max="9217" width="11.28515625" customWidth="1"/>
    <col min="9218" max="9218" width="52.85546875" customWidth="1"/>
    <col min="9219" max="9219" width="14.5703125" customWidth="1"/>
    <col min="9220" max="9220" width="17" customWidth="1"/>
    <col min="9221" max="9221" width="13.42578125" customWidth="1"/>
    <col min="9222" max="9222" width="13.140625" customWidth="1"/>
    <col min="9223" max="9223" width="15" customWidth="1"/>
    <col min="9224" max="9225" width="15.7109375" customWidth="1"/>
    <col min="9226" max="9226" width="12.42578125" customWidth="1"/>
    <col min="9227" max="9227" width="12.5703125" customWidth="1"/>
    <col min="9228" max="9228" width="17" customWidth="1"/>
    <col min="9229" max="9229" width="12" customWidth="1"/>
    <col min="9231" max="9231" width="12.42578125" customWidth="1"/>
    <col min="9473" max="9473" width="11.28515625" customWidth="1"/>
    <col min="9474" max="9474" width="52.85546875" customWidth="1"/>
    <col min="9475" max="9475" width="14.5703125" customWidth="1"/>
    <col min="9476" max="9476" width="17" customWidth="1"/>
    <col min="9477" max="9477" width="13.42578125" customWidth="1"/>
    <col min="9478" max="9478" width="13.140625" customWidth="1"/>
    <col min="9479" max="9479" width="15" customWidth="1"/>
    <col min="9480" max="9481" width="15.7109375" customWidth="1"/>
    <col min="9482" max="9482" width="12.42578125" customWidth="1"/>
    <col min="9483" max="9483" width="12.5703125" customWidth="1"/>
    <col min="9484" max="9484" width="17" customWidth="1"/>
    <col min="9485" max="9485" width="12" customWidth="1"/>
    <col min="9487" max="9487" width="12.42578125" customWidth="1"/>
    <col min="9729" max="9729" width="11.28515625" customWidth="1"/>
    <col min="9730" max="9730" width="52.85546875" customWidth="1"/>
    <col min="9731" max="9731" width="14.5703125" customWidth="1"/>
    <col min="9732" max="9732" width="17" customWidth="1"/>
    <col min="9733" max="9733" width="13.42578125" customWidth="1"/>
    <col min="9734" max="9734" width="13.140625" customWidth="1"/>
    <col min="9735" max="9735" width="15" customWidth="1"/>
    <col min="9736" max="9737" width="15.7109375" customWidth="1"/>
    <col min="9738" max="9738" width="12.42578125" customWidth="1"/>
    <col min="9739" max="9739" width="12.5703125" customWidth="1"/>
    <col min="9740" max="9740" width="17" customWidth="1"/>
    <col min="9741" max="9741" width="12" customWidth="1"/>
    <col min="9743" max="9743" width="12.42578125" customWidth="1"/>
    <col min="9985" max="9985" width="11.28515625" customWidth="1"/>
    <col min="9986" max="9986" width="52.85546875" customWidth="1"/>
    <col min="9987" max="9987" width="14.5703125" customWidth="1"/>
    <col min="9988" max="9988" width="17" customWidth="1"/>
    <col min="9989" max="9989" width="13.42578125" customWidth="1"/>
    <col min="9990" max="9990" width="13.140625" customWidth="1"/>
    <col min="9991" max="9991" width="15" customWidth="1"/>
    <col min="9992" max="9993" width="15.7109375" customWidth="1"/>
    <col min="9994" max="9994" width="12.42578125" customWidth="1"/>
    <col min="9995" max="9995" width="12.5703125" customWidth="1"/>
    <col min="9996" max="9996" width="17" customWidth="1"/>
    <col min="9997" max="9997" width="12" customWidth="1"/>
    <col min="9999" max="9999" width="12.42578125" customWidth="1"/>
    <col min="10241" max="10241" width="11.28515625" customWidth="1"/>
    <col min="10242" max="10242" width="52.85546875" customWidth="1"/>
    <col min="10243" max="10243" width="14.5703125" customWidth="1"/>
    <col min="10244" max="10244" width="17" customWidth="1"/>
    <col min="10245" max="10245" width="13.42578125" customWidth="1"/>
    <col min="10246" max="10246" width="13.140625" customWidth="1"/>
    <col min="10247" max="10247" width="15" customWidth="1"/>
    <col min="10248" max="10249" width="15.7109375" customWidth="1"/>
    <col min="10250" max="10250" width="12.42578125" customWidth="1"/>
    <col min="10251" max="10251" width="12.5703125" customWidth="1"/>
    <col min="10252" max="10252" width="17" customWidth="1"/>
    <col min="10253" max="10253" width="12" customWidth="1"/>
    <col min="10255" max="10255" width="12.42578125" customWidth="1"/>
    <col min="10497" max="10497" width="11.28515625" customWidth="1"/>
    <col min="10498" max="10498" width="52.85546875" customWidth="1"/>
    <col min="10499" max="10499" width="14.5703125" customWidth="1"/>
    <col min="10500" max="10500" width="17" customWidth="1"/>
    <col min="10501" max="10501" width="13.42578125" customWidth="1"/>
    <col min="10502" max="10502" width="13.140625" customWidth="1"/>
    <col min="10503" max="10503" width="15" customWidth="1"/>
    <col min="10504" max="10505" width="15.7109375" customWidth="1"/>
    <col min="10506" max="10506" width="12.42578125" customWidth="1"/>
    <col min="10507" max="10507" width="12.5703125" customWidth="1"/>
    <col min="10508" max="10508" width="17" customWidth="1"/>
    <col min="10509" max="10509" width="12" customWidth="1"/>
    <col min="10511" max="10511" width="12.42578125" customWidth="1"/>
    <col min="10753" max="10753" width="11.28515625" customWidth="1"/>
    <col min="10754" max="10754" width="52.85546875" customWidth="1"/>
    <col min="10755" max="10755" width="14.5703125" customWidth="1"/>
    <col min="10756" max="10756" width="17" customWidth="1"/>
    <col min="10757" max="10757" width="13.42578125" customWidth="1"/>
    <col min="10758" max="10758" width="13.140625" customWidth="1"/>
    <col min="10759" max="10759" width="15" customWidth="1"/>
    <col min="10760" max="10761" width="15.7109375" customWidth="1"/>
    <col min="10762" max="10762" width="12.42578125" customWidth="1"/>
    <col min="10763" max="10763" width="12.5703125" customWidth="1"/>
    <col min="10764" max="10764" width="17" customWidth="1"/>
    <col min="10765" max="10765" width="12" customWidth="1"/>
    <col min="10767" max="10767" width="12.42578125" customWidth="1"/>
    <col min="11009" max="11009" width="11.28515625" customWidth="1"/>
    <col min="11010" max="11010" width="52.85546875" customWidth="1"/>
    <col min="11011" max="11011" width="14.5703125" customWidth="1"/>
    <col min="11012" max="11012" width="17" customWidth="1"/>
    <col min="11013" max="11013" width="13.42578125" customWidth="1"/>
    <col min="11014" max="11014" width="13.140625" customWidth="1"/>
    <col min="11015" max="11015" width="15" customWidth="1"/>
    <col min="11016" max="11017" width="15.7109375" customWidth="1"/>
    <col min="11018" max="11018" width="12.42578125" customWidth="1"/>
    <col min="11019" max="11019" width="12.5703125" customWidth="1"/>
    <col min="11020" max="11020" width="17" customWidth="1"/>
    <col min="11021" max="11021" width="12" customWidth="1"/>
    <col min="11023" max="11023" width="12.42578125" customWidth="1"/>
    <col min="11265" max="11265" width="11.28515625" customWidth="1"/>
    <col min="11266" max="11266" width="52.85546875" customWidth="1"/>
    <col min="11267" max="11267" width="14.5703125" customWidth="1"/>
    <col min="11268" max="11268" width="17" customWidth="1"/>
    <col min="11269" max="11269" width="13.42578125" customWidth="1"/>
    <col min="11270" max="11270" width="13.140625" customWidth="1"/>
    <col min="11271" max="11271" width="15" customWidth="1"/>
    <col min="11272" max="11273" width="15.7109375" customWidth="1"/>
    <col min="11274" max="11274" width="12.42578125" customWidth="1"/>
    <col min="11275" max="11275" width="12.5703125" customWidth="1"/>
    <col min="11276" max="11276" width="17" customWidth="1"/>
    <col min="11277" max="11277" width="12" customWidth="1"/>
    <col min="11279" max="11279" width="12.42578125" customWidth="1"/>
    <col min="11521" max="11521" width="11.28515625" customWidth="1"/>
    <col min="11522" max="11522" width="52.85546875" customWidth="1"/>
    <col min="11523" max="11523" width="14.5703125" customWidth="1"/>
    <col min="11524" max="11524" width="17" customWidth="1"/>
    <col min="11525" max="11525" width="13.42578125" customWidth="1"/>
    <col min="11526" max="11526" width="13.140625" customWidth="1"/>
    <col min="11527" max="11527" width="15" customWidth="1"/>
    <col min="11528" max="11529" width="15.7109375" customWidth="1"/>
    <col min="11530" max="11530" width="12.42578125" customWidth="1"/>
    <col min="11531" max="11531" width="12.5703125" customWidth="1"/>
    <col min="11532" max="11532" width="17" customWidth="1"/>
    <col min="11533" max="11533" width="12" customWidth="1"/>
    <col min="11535" max="11535" width="12.42578125" customWidth="1"/>
    <col min="11777" max="11777" width="11.28515625" customWidth="1"/>
    <col min="11778" max="11778" width="52.85546875" customWidth="1"/>
    <col min="11779" max="11779" width="14.5703125" customWidth="1"/>
    <col min="11780" max="11780" width="17" customWidth="1"/>
    <col min="11781" max="11781" width="13.42578125" customWidth="1"/>
    <col min="11782" max="11782" width="13.140625" customWidth="1"/>
    <col min="11783" max="11783" width="15" customWidth="1"/>
    <col min="11784" max="11785" width="15.7109375" customWidth="1"/>
    <col min="11786" max="11786" width="12.42578125" customWidth="1"/>
    <col min="11787" max="11787" width="12.5703125" customWidth="1"/>
    <col min="11788" max="11788" width="17" customWidth="1"/>
    <col min="11789" max="11789" width="12" customWidth="1"/>
    <col min="11791" max="11791" width="12.42578125" customWidth="1"/>
    <col min="12033" max="12033" width="11.28515625" customWidth="1"/>
    <col min="12034" max="12034" width="52.85546875" customWidth="1"/>
    <col min="12035" max="12035" width="14.5703125" customWidth="1"/>
    <col min="12036" max="12036" width="17" customWidth="1"/>
    <col min="12037" max="12037" width="13.42578125" customWidth="1"/>
    <col min="12038" max="12038" width="13.140625" customWidth="1"/>
    <col min="12039" max="12039" width="15" customWidth="1"/>
    <col min="12040" max="12041" width="15.7109375" customWidth="1"/>
    <col min="12042" max="12042" width="12.42578125" customWidth="1"/>
    <col min="12043" max="12043" width="12.5703125" customWidth="1"/>
    <col min="12044" max="12044" width="17" customWidth="1"/>
    <col min="12045" max="12045" width="12" customWidth="1"/>
    <col min="12047" max="12047" width="12.42578125" customWidth="1"/>
    <col min="12289" max="12289" width="11.28515625" customWidth="1"/>
    <col min="12290" max="12290" width="52.85546875" customWidth="1"/>
    <col min="12291" max="12291" width="14.5703125" customWidth="1"/>
    <col min="12292" max="12292" width="17" customWidth="1"/>
    <col min="12293" max="12293" width="13.42578125" customWidth="1"/>
    <col min="12294" max="12294" width="13.140625" customWidth="1"/>
    <col min="12295" max="12295" width="15" customWidth="1"/>
    <col min="12296" max="12297" width="15.7109375" customWidth="1"/>
    <col min="12298" max="12298" width="12.42578125" customWidth="1"/>
    <col min="12299" max="12299" width="12.5703125" customWidth="1"/>
    <col min="12300" max="12300" width="17" customWidth="1"/>
    <col min="12301" max="12301" width="12" customWidth="1"/>
    <col min="12303" max="12303" width="12.42578125" customWidth="1"/>
    <col min="12545" max="12545" width="11.28515625" customWidth="1"/>
    <col min="12546" max="12546" width="52.85546875" customWidth="1"/>
    <col min="12547" max="12547" width="14.5703125" customWidth="1"/>
    <col min="12548" max="12548" width="17" customWidth="1"/>
    <col min="12549" max="12549" width="13.42578125" customWidth="1"/>
    <col min="12550" max="12550" width="13.140625" customWidth="1"/>
    <col min="12551" max="12551" width="15" customWidth="1"/>
    <col min="12552" max="12553" width="15.7109375" customWidth="1"/>
    <col min="12554" max="12554" width="12.42578125" customWidth="1"/>
    <col min="12555" max="12555" width="12.5703125" customWidth="1"/>
    <col min="12556" max="12556" width="17" customWidth="1"/>
    <col min="12557" max="12557" width="12" customWidth="1"/>
    <col min="12559" max="12559" width="12.42578125" customWidth="1"/>
    <col min="12801" max="12801" width="11.28515625" customWidth="1"/>
    <col min="12802" max="12802" width="52.85546875" customWidth="1"/>
    <col min="12803" max="12803" width="14.5703125" customWidth="1"/>
    <col min="12804" max="12804" width="17" customWidth="1"/>
    <col min="12805" max="12805" width="13.42578125" customWidth="1"/>
    <col min="12806" max="12806" width="13.140625" customWidth="1"/>
    <col min="12807" max="12807" width="15" customWidth="1"/>
    <col min="12808" max="12809" width="15.7109375" customWidth="1"/>
    <col min="12810" max="12810" width="12.42578125" customWidth="1"/>
    <col min="12811" max="12811" width="12.5703125" customWidth="1"/>
    <col min="12812" max="12812" width="17" customWidth="1"/>
    <col min="12813" max="12813" width="12" customWidth="1"/>
    <col min="12815" max="12815" width="12.42578125" customWidth="1"/>
    <col min="13057" max="13057" width="11.28515625" customWidth="1"/>
    <col min="13058" max="13058" width="52.85546875" customWidth="1"/>
    <col min="13059" max="13059" width="14.5703125" customWidth="1"/>
    <col min="13060" max="13060" width="17" customWidth="1"/>
    <col min="13061" max="13061" width="13.42578125" customWidth="1"/>
    <col min="13062" max="13062" width="13.140625" customWidth="1"/>
    <col min="13063" max="13063" width="15" customWidth="1"/>
    <col min="13064" max="13065" width="15.7109375" customWidth="1"/>
    <col min="13066" max="13066" width="12.42578125" customWidth="1"/>
    <col min="13067" max="13067" width="12.5703125" customWidth="1"/>
    <col min="13068" max="13068" width="17" customWidth="1"/>
    <col min="13069" max="13069" width="12" customWidth="1"/>
    <col min="13071" max="13071" width="12.42578125" customWidth="1"/>
    <col min="13313" max="13313" width="11.28515625" customWidth="1"/>
    <col min="13314" max="13314" width="52.85546875" customWidth="1"/>
    <col min="13315" max="13315" width="14.5703125" customWidth="1"/>
    <col min="13316" max="13316" width="17" customWidth="1"/>
    <col min="13317" max="13317" width="13.42578125" customWidth="1"/>
    <col min="13318" max="13318" width="13.140625" customWidth="1"/>
    <col min="13319" max="13319" width="15" customWidth="1"/>
    <col min="13320" max="13321" width="15.7109375" customWidth="1"/>
    <col min="13322" max="13322" width="12.42578125" customWidth="1"/>
    <col min="13323" max="13323" width="12.5703125" customWidth="1"/>
    <col min="13324" max="13324" width="17" customWidth="1"/>
    <col min="13325" max="13325" width="12" customWidth="1"/>
    <col min="13327" max="13327" width="12.42578125" customWidth="1"/>
    <col min="13569" max="13569" width="11.28515625" customWidth="1"/>
    <col min="13570" max="13570" width="52.85546875" customWidth="1"/>
    <col min="13571" max="13571" width="14.5703125" customWidth="1"/>
    <col min="13572" max="13572" width="17" customWidth="1"/>
    <col min="13573" max="13573" width="13.42578125" customWidth="1"/>
    <col min="13574" max="13574" width="13.140625" customWidth="1"/>
    <col min="13575" max="13575" width="15" customWidth="1"/>
    <col min="13576" max="13577" width="15.7109375" customWidth="1"/>
    <col min="13578" max="13578" width="12.42578125" customWidth="1"/>
    <col min="13579" max="13579" width="12.5703125" customWidth="1"/>
    <col min="13580" max="13580" width="17" customWidth="1"/>
    <col min="13581" max="13581" width="12" customWidth="1"/>
    <col min="13583" max="13583" width="12.42578125" customWidth="1"/>
    <col min="13825" max="13825" width="11.28515625" customWidth="1"/>
    <col min="13826" max="13826" width="52.85546875" customWidth="1"/>
    <col min="13827" max="13827" width="14.5703125" customWidth="1"/>
    <col min="13828" max="13828" width="17" customWidth="1"/>
    <col min="13829" max="13829" width="13.42578125" customWidth="1"/>
    <col min="13830" max="13830" width="13.140625" customWidth="1"/>
    <col min="13831" max="13831" width="15" customWidth="1"/>
    <col min="13832" max="13833" width="15.7109375" customWidth="1"/>
    <col min="13834" max="13834" width="12.42578125" customWidth="1"/>
    <col min="13835" max="13835" width="12.5703125" customWidth="1"/>
    <col min="13836" max="13836" width="17" customWidth="1"/>
    <col min="13837" max="13837" width="12" customWidth="1"/>
    <col min="13839" max="13839" width="12.42578125" customWidth="1"/>
    <col min="14081" max="14081" width="11.28515625" customWidth="1"/>
    <col min="14082" max="14082" width="52.85546875" customWidth="1"/>
    <col min="14083" max="14083" width="14.5703125" customWidth="1"/>
    <col min="14084" max="14084" width="17" customWidth="1"/>
    <col min="14085" max="14085" width="13.42578125" customWidth="1"/>
    <col min="14086" max="14086" width="13.140625" customWidth="1"/>
    <col min="14087" max="14087" width="15" customWidth="1"/>
    <col min="14088" max="14089" width="15.7109375" customWidth="1"/>
    <col min="14090" max="14090" width="12.42578125" customWidth="1"/>
    <col min="14091" max="14091" width="12.5703125" customWidth="1"/>
    <col min="14092" max="14092" width="17" customWidth="1"/>
    <col min="14093" max="14093" width="12" customWidth="1"/>
    <col min="14095" max="14095" width="12.42578125" customWidth="1"/>
    <col min="14337" max="14337" width="11.28515625" customWidth="1"/>
    <col min="14338" max="14338" width="52.85546875" customWidth="1"/>
    <col min="14339" max="14339" width="14.5703125" customWidth="1"/>
    <col min="14340" max="14340" width="17" customWidth="1"/>
    <col min="14341" max="14341" width="13.42578125" customWidth="1"/>
    <col min="14342" max="14342" width="13.140625" customWidth="1"/>
    <col min="14343" max="14343" width="15" customWidth="1"/>
    <col min="14344" max="14345" width="15.7109375" customWidth="1"/>
    <col min="14346" max="14346" width="12.42578125" customWidth="1"/>
    <col min="14347" max="14347" width="12.5703125" customWidth="1"/>
    <col min="14348" max="14348" width="17" customWidth="1"/>
    <col min="14349" max="14349" width="12" customWidth="1"/>
    <col min="14351" max="14351" width="12.42578125" customWidth="1"/>
    <col min="14593" max="14593" width="11.28515625" customWidth="1"/>
    <col min="14594" max="14594" width="52.85546875" customWidth="1"/>
    <col min="14595" max="14595" width="14.5703125" customWidth="1"/>
    <col min="14596" max="14596" width="17" customWidth="1"/>
    <col min="14597" max="14597" width="13.42578125" customWidth="1"/>
    <col min="14598" max="14598" width="13.140625" customWidth="1"/>
    <col min="14599" max="14599" width="15" customWidth="1"/>
    <col min="14600" max="14601" width="15.7109375" customWidth="1"/>
    <col min="14602" max="14602" width="12.42578125" customWidth="1"/>
    <col min="14603" max="14603" width="12.5703125" customWidth="1"/>
    <col min="14604" max="14604" width="17" customWidth="1"/>
    <col min="14605" max="14605" width="12" customWidth="1"/>
    <col min="14607" max="14607" width="12.42578125" customWidth="1"/>
    <col min="14849" max="14849" width="11.28515625" customWidth="1"/>
    <col min="14850" max="14850" width="52.85546875" customWidth="1"/>
    <col min="14851" max="14851" width="14.5703125" customWidth="1"/>
    <col min="14852" max="14852" width="17" customWidth="1"/>
    <col min="14853" max="14853" width="13.42578125" customWidth="1"/>
    <col min="14854" max="14854" width="13.140625" customWidth="1"/>
    <col min="14855" max="14855" width="15" customWidth="1"/>
    <col min="14856" max="14857" width="15.7109375" customWidth="1"/>
    <col min="14858" max="14858" width="12.42578125" customWidth="1"/>
    <col min="14859" max="14859" width="12.5703125" customWidth="1"/>
    <col min="14860" max="14860" width="17" customWidth="1"/>
    <col min="14861" max="14861" width="12" customWidth="1"/>
    <col min="14863" max="14863" width="12.42578125" customWidth="1"/>
    <col min="15105" max="15105" width="11.28515625" customWidth="1"/>
    <col min="15106" max="15106" width="52.85546875" customWidth="1"/>
    <col min="15107" max="15107" width="14.5703125" customWidth="1"/>
    <col min="15108" max="15108" width="17" customWidth="1"/>
    <col min="15109" max="15109" width="13.42578125" customWidth="1"/>
    <col min="15110" max="15110" width="13.140625" customWidth="1"/>
    <col min="15111" max="15111" width="15" customWidth="1"/>
    <col min="15112" max="15113" width="15.7109375" customWidth="1"/>
    <col min="15114" max="15114" width="12.42578125" customWidth="1"/>
    <col min="15115" max="15115" width="12.5703125" customWidth="1"/>
    <col min="15116" max="15116" width="17" customWidth="1"/>
    <col min="15117" max="15117" width="12" customWidth="1"/>
    <col min="15119" max="15119" width="12.42578125" customWidth="1"/>
    <col min="15361" max="15361" width="11.28515625" customWidth="1"/>
    <col min="15362" max="15362" width="52.85546875" customWidth="1"/>
    <col min="15363" max="15363" width="14.5703125" customWidth="1"/>
    <col min="15364" max="15364" width="17" customWidth="1"/>
    <col min="15365" max="15365" width="13.42578125" customWidth="1"/>
    <col min="15366" max="15366" width="13.140625" customWidth="1"/>
    <col min="15367" max="15367" width="15" customWidth="1"/>
    <col min="15368" max="15369" width="15.7109375" customWidth="1"/>
    <col min="15370" max="15370" width="12.42578125" customWidth="1"/>
    <col min="15371" max="15371" width="12.5703125" customWidth="1"/>
    <col min="15372" max="15372" width="17" customWidth="1"/>
    <col min="15373" max="15373" width="12" customWidth="1"/>
    <col min="15375" max="15375" width="12.42578125" customWidth="1"/>
    <col min="15617" max="15617" width="11.28515625" customWidth="1"/>
    <col min="15618" max="15618" width="52.85546875" customWidth="1"/>
    <col min="15619" max="15619" width="14.5703125" customWidth="1"/>
    <col min="15620" max="15620" width="17" customWidth="1"/>
    <col min="15621" max="15621" width="13.42578125" customWidth="1"/>
    <col min="15622" max="15622" width="13.140625" customWidth="1"/>
    <col min="15623" max="15623" width="15" customWidth="1"/>
    <col min="15624" max="15625" width="15.7109375" customWidth="1"/>
    <col min="15626" max="15626" width="12.42578125" customWidth="1"/>
    <col min="15627" max="15627" width="12.5703125" customWidth="1"/>
    <col min="15628" max="15628" width="17" customWidth="1"/>
    <col min="15629" max="15629" width="12" customWidth="1"/>
    <col min="15631" max="15631" width="12.42578125" customWidth="1"/>
    <col min="15873" max="15873" width="11.28515625" customWidth="1"/>
    <col min="15874" max="15874" width="52.85546875" customWidth="1"/>
    <col min="15875" max="15875" width="14.5703125" customWidth="1"/>
    <col min="15876" max="15876" width="17" customWidth="1"/>
    <col min="15877" max="15877" width="13.42578125" customWidth="1"/>
    <col min="15878" max="15878" width="13.140625" customWidth="1"/>
    <col min="15879" max="15879" width="15" customWidth="1"/>
    <col min="15880" max="15881" width="15.7109375" customWidth="1"/>
    <col min="15882" max="15882" width="12.42578125" customWidth="1"/>
    <col min="15883" max="15883" width="12.5703125" customWidth="1"/>
    <col min="15884" max="15884" width="17" customWidth="1"/>
    <col min="15885" max="15885" width="12" customWidth="1"/>
    <col min="15887" max="15887" width="12.42578125" customWidth="1"/>
    <col min="16129" max="16129" width="11.28515625" customWidth="1"/>
    <col min="16130" max="16130" width="52.85546875" customWidth="1"/>
    <col min="16131" max="16131" width="14.5703125" customWidth="1"/>
    <col min="16132" max="16132" width="17" customWidth="1"/>
    <col min="16133" max="16133" width="13.42578125" customWidth="1"/>
    <col min="16134" max="16134" width="13.140625" customWidth="1"/>
    <col min="16135" max="16135" width="15" customWidth="1"/>
    <col min="16136" max="16137" width="15.7109375" customWidth="1"/>
    <col min="16138" max="16138" width="12.42578125" customWidth="1"/>
    <col min="16139" max="16139" width="12.5703125" customWidth="1"/>
    <col min="16140" max="16140" width="17" customWidth="1"/>
    <col min="16141" max="16141" width="12" customWidth="1"/>
    <col min="16143" max="16143" width="12.42578125" customWidth="1"/>
  </cols>
  <sheetData>
    <row r="1" spans="1:6" x14ac:dyDescent="0.25">
      <c r="A1" s="130"/>
      <c r="B1" s="2"/>
      <c r="C1" s="2"/>
      <c r="D1" s="2"/>
      <c r="E1" s="2"/>
      <c r="F1" s="2"/>
    </row>
    <row r="2" spans="1:6" x14ac:dyDescent="0.25">
      <c r="A2" s="2" t="s">
        <v>0</v>
      </c>
      <c r="B2" s="2"/>
      <c r="C2" s="2"/>
      <c r="D2" s="2"/>
      <c r="E2" s="2"/>
      <c r="F2" s="2"/>
    </row>
    <row r="3" spans="1:6" x14ac:dyDescent="0.25">
      <c r="A3" s="133" t="s">
        <v>1</v>
      </c>
      <c r="B3" s="133"/>
      <c r="C3" s="133"/>
      <c r="D3" s="133"/>
      <c r="E3" s="133"/>
      <c r="F3" s="2"/>
    </row>
    <row r="4" spans="1:6" x14ac:dyDescent="0.25">
      <c r="A4" s="130"/>
      <c r="B4" s="2"/>
      <c r="C4" s="2"/>
      <c r="D4" s="2"/>
      <c r="E4" s="2"/>
      <c r="F4" s="2"/>
    </row>
    <row r="5" spans="1:6" x14ac:dyDescent="0.25">
      <c r="A5" s="134" t="s">
        <v>128</v>
      </c>
      <c r="B5" s="135"/>
      <c r="C5" s="135"/>
      <c r="D5" s="135"/>
      <c r="E5" s="135"/>
      <c r="F5" s="2"/>
    </row>
    <row r="6" spans="1:6" x14ac:dyDescent="0.25">
      <c r="A6" s="135" t="s">
        <v>3</v>
      </c>
      <c r="B6" s="135"/>
      <c r="C6" s="135"/>
      <c r="D6" s="135"/>
      <c r="E6" s="135"/>
      <c r="F6" s="2"/>
    </row>
    <row r="7" spans="1:6" x14ac:dyDescent="0.25">
      <c r="A7" s="135" t="s">
        <v>4</v>
      </c>
      <c r="B7" s="135"/>
      <c r="C7" s="135"/>
      <c r="D7" s="135"/>
      <c r="E7" s="135"/>
      <c r="F7" s="2"/>
    </row>
    <row r="8" spans="1:6" x14ac:dyDescent="0.25">
      <c r="A8" s="130"/>
      <c r="B8" s="2"/>
      <c r="C8" s="2"/>
      <c r="D8" s="2"/>
      <c r="E8" s="2"/>
      <c r="F8" s="2"/>
    </row>
    <row r="9" spans="1:6" x14ac:dyDescent="0.25">
      <c r="A9" s="136" t="s">
        <v>5</v>
      </c>
      <c r="B9" s="132"/>
      <c r="C9" s="132"/>
      <c r="D9" s="132"/>
      <c r="E9" s="132"/>
      <c r="F9" s="2"/>
    </row>
    <row r="10" spans="1:6" x14ac:dyDescent="0.25">
      <c r="A10" s="131" t="s">
        <v>6</v>
      </c>
      <c r="B10" s="132"/>
      <c r="C10" s="132"/>
      <c r="D10" s="132"/>
      <c r="E10" s="132"/>
      <c r="F10" s="2"/>
    </row>
    <row r="11" spans="1:6" x14ac:dyDescent="0.25">
      <c r="A11" s="132" t="s">
        <v>7</v>
      </c>
      <c r="B11" s="132"/>
      <c r="C11" s="132"/>
      <c r="D11" s="132"/>
      <c r="E11" s="132"/>
      <c r="F11" s="2"/>
    </row>
    <row r="12" spans="1:6" x14ac:dyDescent="0.25">
      <c r="A12" s="132"/>
      <c r="B12" s="132"/>
      <c r="C12" s="132"/>
      <c r="D12" s="132"/>
      <c r="E12" s="132"/>
      <c r="F12" s="2"/>
    </row>
    <row r="13" spans="1:6" x14ac:dyDescent="0.25">
      <c r="A13" s="136" t="s">
        <v>8</v>
      </c>
      <c r="B13" s="132"/>
      <c r="C13" s="132"/>
      <c r="D13" s="132"/>
      <c r="E13" s="132"/>
      <c r="F13" s="2"/>
    </row>
    <row r="14" spans="1:6" x14ac:dyDescent="0.25">
      <c r="A14" s="132" t="s">
        <v>9</v>
      </c>
      <c r="B14" s="132"/>
      <c r="C14" s="132"/>
      <c r="D14" s="132"/>
      <c r="E14" s="132"/>
      <c r="F14" s="2"/>
    </row>
    <row r="15" spans="1:6" x14ac:dyDescent="0.25">
      <c r="A15" s="131" t="s">
        <v>10</v>
      </c>
      <c r="B15" s="132"/>
      <c r="C15" s="132"/>
      <c r="D15" s="132"/>
      <c r="E15" s="132"/>
      <c r="F15" s="2"/>
    </row>
    <row r="16" spans="1:6" x14ac:dyDescent="0.25">
      <c r="A16" s="130"/>
      <c r="B16" s="2"/>
      <c r="C16" s="2"/>
      <c r="D16" s="2"/>
      <c r="E16" s="2"/>
      <c r="F16" s="2"/>
    </row>
    <row r="17" spans="1:7" ht="15.75" x14ac:dyDescent="0.25">
      <c r="A17" s="139" t="s">
        <v>11</v>
      </c>
      <c r="B17" s="139"/>
      <c r="C17" s="139"/>
      <c r="D17" s="139"/>
      <c r="E17" s="139"/>
      <c r="F17" s="2"/>
    </row>
    <row r="18" spans="1:7" x14ac:dyDescent="0.25">
      <c r="A18" s="130"/>
      <c r="B18" s="130"/>
      <c r="C18" s="130"/>
      <c r="D18" s="130"/>
      <c r="E18" s="130"/>
      <c r="F18" s="2"/>
    </row>
    <row r="19" spans="1:7" x14ac:dyDescent="0.25">
      <c r="A19" s="130"/>
      <c r="B19" s="3" t="s">
        <v>12</v>
      </c>
      <c r="C19" s="3"/>
      <c r="D19" s="3"/>
      <c r="E19" s="130"/>
      <c r="F19" s="2"/>
    </row>
    <row r="20" spans="1:7" x14ac:dyDescent="0.25">
      <c r="A20" s="130"/>
      <c r="B20" s="2"/>
      <c r="C20" s="2"/>
      <c r="D20" s="2"/>
      <c r="E20" s="2"/>
      <c r="F20" s="2"/>
    </row>
    <row r="21" spans="1:7" ht="25.5" x14ac:dyDescent="0.25">
      <c r="A21" s="4" t="s">
        <v>13</v>
      </c>
      <c r="B21" s="5" t="s">
        <v>14</v>
      </c>
      <c r="C21" s="6"/>
      <c r="D21" s="7"/>
      <c r="E21" s="8"/>
      <c r="F21" s="9" t="s">
        <v>15</v>
      </c>
    </row>
    <row r="22" spans="1:7" x14ac:dyDescent="0.25">
      <c r="A22" s="140">
        <v>7811120</v>
      </c>
      <c r="B22" s="143" t="s">
        <v>16</v>
      </c>
      <c r="C22" s="10"/>
      <c r="D22" s="11"/>
      <c r="E22" s="12"/>
      <c r="F22" s="13"/>
    </row>
    <row r="23" spans="1:7" x14ac:dyDescent="0.25">
      <c r="A23" s="141"/>
      <c r="B23" s="144"/>
      <c r="C23" s="14"/>
      <c r="D23" s="11"/>
      <c r="E23" s="15"/>
      <c r="F23" s="13">
        <v>10811000</v>
      </c>
      <c r="G23" s="16"/>
    </row>
    <row r="24" spans="1:7" x14ac:dyDescent="0.25">
      <c r="A24" s="142"/>
      <c r="B24" s="145"/>
      <c r="C24" s="14"/>
      <c r="D24" s="11"/>
      <c r="E24" s="17"/>
      <c r="F24" s="13"/>
      <c r="G24" s="16"/>
    </row>
    <row r="25" spans="1:7" x14ac:dyDescent="0.25">
      <c r="A25" s="18">
        <v>7811125</v>
      </c>
      <c r="B25" s="19" t="s">
        <v>17</v>
      </c>
      <c r="C25" s="13"/>
      <c r="D25" s="20"/>
      <c r="E25" s="17"/>
      <c r="F25" s="13">
        <v>1023000</v>
      </c>
      <c r="G25" s="16"/>
    </row>
    <row r="26" spans="1:7" x14ac:dyDescent="0.25">
      <c r="A26" s="18">
        <v>7811121</v>
      </c>
      <c r="B26" s="19" t="s">
        <v>18</v>
      </c>
      <c r="C26" s="13"/>
      <c r="D26" s="20"/>
      <c r="E26" s="17"/>
      <c r="F26" s="13">
        <v>18033000</v>
      </c>
      <c r="G26" s="16"/>
    </row>
    <row r="27" spans="1:7" x14ac:dyDescent="0.25">
      <c r="A27" s="18"/>
      <c r="B27" s="21" t="s">
        <v>19</v>
      </c>
      <c r="C27" s="22"/>
      <c r="D27" s="7"/>
      <c r="E27" s="23"/>
      <c r="F27" s="13">
        <f>SUM(F23:F26)</f>
        <v>29867000</v>
      </c>
      <c r="G27" s="16"/>
    </row>
    <row r="28" spans="1:7" x14ac:dyDescent="0.25">
      <c r="A28" s="24"/>
      <c r="B28" s="146"/>
      <c r="C28" s="146"/>
      <c r="D28" s="147"/>
      <c r="E28" s="17"/>
      <c r="F28" s="13"/>
      <c r="G28" s="16"/>
    </row>
    <row r="29" spans="1:7" x14ac:dyDescent="0.25">
      <c r="A29" s="18">
        <v>7811126</v>
      </c>
      <c r="B29" s="19" t="s">
        <v>20</v>
      </c>
      <c r="C29" s="13"/>
      <c r="D29" s="20"/>
      <c r="E29" s="17"/>
      <c r="F29" s="13">
        <v>8263240</v>
      </c>
      <c r="G29" s="16"/>
    </row>
    <row r="30" spans="1:7" x14ac:dyDescent="0.25">
      <c r="A30" s="18">
        <v>7811126</v>
      </c>
      <c r="B30" s="19" t="s">
        <v>21</v>
      </c>
      <c r="C30" s="13"/>
      <c r="D30" s="20"/>
      <c r="E30" s="17"/>
      <c r="F30" s="13">
        <v>1133870</v>
      </c>
      <c r="G30" s="16"/>
    </row>
    <row r="31" spans="1:7" x14ac:dyDescent="0.25">
      <c r="A31" s="18"/>
      <c r="B31" s="21" t="s">
        <v>22</v>
      </c>
      <c r="C31" s="22"/>
      <c r="D31" s="7"/>
      <c r="E31" s="25"/>
      <c r="F31" s="26">
        <f>SUM(F29:F30)</f>
        <v>9397110</v>
      </c>
      <c r="G31" s="16"/>
    </row>
    <row r="32" spans="1:7" x14ac:dyDescent="0.25">
      <c r="A32" s="148" t="s">
        <v>23</v>
      </c>
      <c r="B32" s="149"/>
      <c r="C32" s="22"/>
      <c r="D32" s="7"/>
      <c r="E32" s="25"/>
      <c r="F32" s="26">
        <v>304083.34000000003</v>
      </c>
      <c r="G32" s="16"/>
    </row>
    <row r="33" spans="1:7" x14ac:dyDescent="0.25">
      <c r="A33" s="148" t="s">
        <v>24</v>
      </c>
      <c r="B33" s="150"/>
      <c r="C33" s="22"/>
      <c r="D33" s="7"/>
      <c r="E33" s="25"/>
      <c r="F33" s="26">
        <v>702500</v>
      </c>
      <c r="G33" s="16"/>
    </row>
    <row r="34" spans="1:7" x14ac:dyDescent="0.25">
      <c r="A34" s="18"/>
      <c r="B34" s="27"/>
      <c r="C34" s="22"/>
      <c r="D34" s="7"/>
      <c r="E34" s="25"/>
      <c r="F34" s="26">
        <v>0</v>
      </c>
      <c r="G34" s="16"/>
    </row>
    <row r="35" spans="1:7" x14ac:dyDescent="0.25">
      <c r="A35" s="18">
        <v>7811</v>
      </c>
      <c r="B35" s="28" t="s">
        <v>25</v>
      </c>
      <c r="C35" s="22"/>
      <c r="D35" s="29"/>
      <c r="E35" s="30"/>
      <c r="F35" s="31">
        <f>F27+F31+F32+F33+F34</f>
        <v>40270693.340000004</v>
      </c>
      <c r="G35" s="16"/>
    </row>
    <row r="36" spans="1:7" x14ac:dyDescent="0.25">
      <c r="A36" s="130"/>
      <c r="B36" s="137"/>
      <c r="C36" s="137"/>
      <c r="D36" s="138"/>
      <c r="E36" s="30"/>
      <c r="F36" s="13"/>
      <c r="G36" s="16"/>
    </row>
    <row r="37" spans="1:7" x14ac:dyDescent="0.25">
      <c r="A37" s="18">
        <v>7711111</v>
      </c>
      <c r="B37" s="32" t="s">
        <v>26</v>
      </c>
      <c r="C37" s="13"/>
      <c r="D37" s="33"/>
      <c r="E37" s="13"/>
      <c r="F37" s="13">
        <v>0</v>
      </c>
      <c r="G37" s="16"/>
    </row>
    <row r="38" spans="1:7" x14ac:dyDescent="0.25">
      <c r="A38" s="18"/>
      <c r="B38" s="28" t="s">
        <v>27</v>
      </c>
      <c r="C38" s="22"/>
      <c r="D38" s="34"/>
      <c r="E38" s="22"/>
      <c r="F38" s="13">
        <v>0</v>
      </c>
      <c r="G38" s="16"/>
    </row>
    <row r="39" spans="1:7" x14ac:dyDescent="0.25">
      <c r="A39" s="18"/>
      <c r="B39" s="28" t="s">
        <v>28</v>
      </c>
      <c r="C39" s="22"/>
      <c r="D39" s="34"/>
      <c r="E39" s="22"/>
      <c r="F39" s="35">
        <f>F27+F31+F32+F33+F34+F38</f>
        <v>40270693.340000004</v>
      </c>
      <c r="G39" s="16"/>
    </row>
    <row r="40" spans="1:7" x14ac:dyDescent="0.25">
      <c r="A40" s="24"/>
      <c r="B40" s="36"/>
      <c r="C40" s="36"/>
      <c r="D40" s="36"/>
      <c r="E40" s="22"/>
      <c r="F40" s="13"/>
      <c r="G40" s="16"/>
    </row>
    <row r="41" spans="1:7" x14ac:dyDescent="0.25">
      <c r="A41" s="130"/>
      <c r="B41" s="37" t="s">
        <v>29</v>
      </c>
      <c r="C41" s="37"/>
      <c r="D41" s="37"/>
      <c r="E41" s="12"/>
      <c r="F41" s="13"/>
      <c r="G41" s="16"/>
    </row>
    <row r="42" spans="1:7" x14ac:dyDescent="0.25">
      <c r="A42" s="130"/>
      <c r="B42" s="2"/>
      <c r="C42" s="2"/>
      <c r="D42" s="2"/>
      <c r="E42" s="12"/>
      <c r="F42" s="13"/>
      <c r="G42" s="16"/>
    </row>
    <row r="43" spans="1:7" x14ac:dyDescent="0.25">
      <c r="A43" s="18">
        <v>7423731</v>
      </c>
      <c r="B43" s="19" t="s">
        <v>30</v>
      </c>
      <c r="C43" s="13"/>
      <c r="D43" s="20"/>
      <c r="E43" s="12"/>
      <c r="F43" s="13">
        <v>1250000</v>
      </c>
      <c r="G43" s="16"/>
    </row>
    <row r="44" spans="1:7" x14ac:dyDescent="0.25">
      <c r="A44" s="18">
        <v>7423733</v>
      </c>
      <c r="B44" s="19" t="s">
        <v>31</v>
      </c>
      <c r="C44" s="13"/>
      <c r="D44" s="20"/>
      <c r="E44" s="12"/>
      <c r="F44" s="13">
        <v>1000000</v>
      </c>
      <c r="G44" s="16"/>
    </row>
    <row r="45" spans="1:7" x14ac:dyDescent="0.25">
      <c r="A45" s="18">
        <v>7423734</v>
      </c>
      <c r="B45" s="38" t="s">
        <v>32</v>
      </c>
      <c r="C45" s="13"/>
      <c r="D45" s="20"/>
      <c r="E45" s="12"/>
      <c r="F45" s="13">
        <v>26100000</v>
      </c>
      <c r="G45" s="16"/>
    </row>
    <row r="46" spans="1:7" x14ac:dyDescent="0.25">
      <c r="A46" s="18">
        <v>7423735</v>
      </c>
      <c r="B46" s="19" t="s">
        <v>33</v>
      </c>
      <c r="C46" s="13"/>
      <c r="D46" s="20"/>
      <c r="E46" s="12"/>
      <c r="F46" s="13"/>
      <c r="G46" s="16"/>
    </row>
    <row r="47" spans="1:7" x14ac:dyDescent="0.25">
      <c r="A47" s="18">
        <v>7423737</v>
      </c>
      <c r="B47" s="38" t="s">
        <v>34</v>
      </c>
      <c r="C47" s="39"/>
      <c r="D47" s="129"/>
      <c r="E47" s="12"/>
      <c r="F47" s="13">
        <v>6300000</v>
      </c>
      <c r="G47" s="16"/>
    </row>
    <row r="48" spans="1:7" x14ac:dyDescent="0.25">
      <c r="A48" s="41">
        <v>7423</v>
      </c>
      <c r="B48" s="42" t="s">
        <v>35</v>
      </c>
      <c r="C48" s="23"/>
      <c r="D48" s="43"/>
      <c r="E48" s="23"/>
      <c r="F48" s="35">
        <f>F43+F44+F45+F46+F47</f>
        <v>34650000</v>
      </c>
      <c r="G48" s="16"/>
    </row>
    <row r="49" spans="1:7" x14ac:dyDescent="0.25">
      <c r="A49" s="154"/>
      <c r="B49" s="155"/>
      <c r="C49" s="155"/>
      <c r="D49" s="156"/>
      <c r="E49" s="23"/>
      <c r="F49" s="13"/>
      <c r="G49" s="16"/>
    </row>
    <row r="50" spans="1:7" x14ac:dyDescent="0.25">
      <c r="A50" s="41">
        <v>7441610</v>
      </c>
      <c r="B50" s="42" t="s">
        <v>36</v>
      </c>
      <c r="C50" s="155"/>
      <c r="D50" s="156"/>
      <c r="E50" s="23"/>
      <c r="F50" s="35">
        <v>731354.4</v>
      </c>
      <c r="G50" s="16"/>
    </row>
    <row r="51" spans="1:7" x14ac:dyDescent="0.25">
      <c r="A51" s="44"/>
      <c r="B51" s="45"/>
      <c r="C51" s="157"/>
      <c r="D51" s="158"/>
      <c r="E51" s="17"/>
      <c r="F51" s="13"/>
      <c r="G51" s="16"/>
    </row>
    <row r="52" spans="1:7" x14ac:dyDescent="0.25">
      <c r="A52" s="44">
        <v>7451610</v>
      </c>
      <c r="B52" s="45" t="s">
        <v>37</v>
      </c>
      <c r="C52" s="17"/>
      <c r="D52" s="46"/>
      <c r="E52" s="17"/>
      <c r="F52" s="13"/>
      <c r="G52" s="16"/>
    </row>
    <row r="53" spans="1:7" x14ac:dyDescent="0.25">
      <c r="A53" s="44"/>
      <c r="B53" s="45"/>
      <c r="C53" s="157"/>
      <c r="D53" s="158"/>
      <c r="E53" s="17"/>
      <c r="F53" s="13"/>
      <c r="G53" s="16"/>
    </row>
    <row r="54" spans="1:7" x14ac:dyDescent="0.25">
      <c r="A54" s="44"/>
      <c r="B54" s="45"/>
      <c r="C54" s="157"/>
      <c r="D54" s="158"/>
      <c r="E54" s="17"/>
      <c r="F54" s="13"/>
      <c r="G54" s="16"/>
    </row>
    <row r="55" spans="1:7" x14ac:dyDescent="0.25">
      <c r="A55" s="44">
        <v>7414000</v>
      </c>
      <c r="B55" s="45" t="s">
        <v>38</v>
      </c>
      <c r="C55" s="47"/>
      <c r="D55" s="46"/>
      <c r="E55" s="17"/>
      <c r="F55" s="13"/>
      <c r="G55" s="16"/>
    </row>
    <row r="56" spans="1:7" x14ac:dyDescent="0.25">
      <c r="A56" s="44" t="s">
        <v>39</v>
      </c>
      <c r="B56" s="48"/>
      <c r="C56" s="155"/>
      <c r="D56" s="156"/>
      <c r="E56" s="49"/>
      <c r="F56" s="35">
        <f>F48+F50+F52</f>
        <v>35381354.399999999</v>
      </c>
      <c r="G56" s="16"/>
    </row>
    <row r="57" spans="1:7" x14ac:dyDescent="0.25">
      <c r="A57" s="50"/>
      <c r="B57" s="51"/>
      <c r="C57" s="51"/>
      <c r="D57" s="51"/>
      <c r="E57" s="52"/>
      <c r="F57" s="53"/>
    </row>
    <row r="58" spans="1:7" x14ac:dyDescent="0.25">
      <c r="A58" s="130"/>
      <c r="B58" s="2"/>
      <c r="C58" s="2"/>
      <c r="D58" s="2"/>
      <c r="E58" s="54"/>
      <c r="F58" s="53"/>
    </row>
    <row r="59" spans="1:7" x14ac:dyDescent="0.25">
      <c r="A59" s="130"/>
      <c r="B59" s="37" t="s">
        <v>40</v>
      </c>
      <c r="C59" s="37"/>
      <c r="D59" s="37"/>
      <c r="E59" s="54"/>
      <c r="F59" s="2"/>
    </row>
    <row r="60" spans="1:7" ht="25.5" x14ac:dyDescent="0.25">
      <c r="A60" s="130"/>
      <c r="B60" s="2"/>
      <c r="C60" s="2"/>
      <c r="D60" s="2"/>
      <c r="E60" s="54"/>
      <c r="F60" s="55" t="s">
        <v>15</v>
      </c>
    </row>
    <row r="61" spans="1:7" ht="45" x14ac:dyDescent="0.25">
      <c r="A61" s="18">
        <v>7911111</v>
      </c>
      <c r="B61" s="56" t="s">
        <v>41</v>
      </c>
      <c r="C61" s="14"/>
      <c r="D61" s="57"/>
      <c r="E61" s="13"/>
      <c r="F61" s="12">
        <v>1500000</v>
      </c>
    </row>
    <row r="62" spans="1:7" ht="25.5" x14ac:dyDescent="0.25">
      <c r="A62" s="18">
        <v>7911112</v>
      </c>
      <c r="B62" s="58" t="s">
        <v>42</v>
      </c>
      <c r="C62" s="59"/>
      <c r="D62" s="60"/>
      <c r="E62" s="13"/>
      <c r="F62" s="12">
        <v>500000</v>
      </c>
    </row>
    <row r="63" spans="1:7" x14ac:dyDescent="0.25">
      <c r="A63" s="18">
        <v>7911113</v>
      </c>
      <c r="B63" s="58" t="s">
        <v>43</v>
      </c>
      <c r="C63" s="59"/>
      <c r="D63" s="61"/>
      <c r="E63" s="13"/>
      <c r="F63" s="12">
        <v>856000</v>
      </c>
    </row>
    <row r="64" spans="1:7" x14ac:dyDescent="0.25">
      <c r="A64" s="18">
        <v>7911114</v>
      </c>
      <c r="B64" s="62" t="s">
        <v>44</v>
      </c>
      <c r="C64" s="39"/>
      <c r="D64" s="63"/>
      <c r="E64" s="13"/>
      <c r="F64" s="12">
        <v>0</v>
      </c>
    </row>
    <row r="65" spans="1:16" x14ac:dyDescent="0.25">
      <c r="A65" s="18"/>
      <c r="B65" s="64" t="s">
        <v>45</v>
      </c>
      <c r="C65" s="26"/>
      <c r="D65" s="65"/>
      <c r="E65" s="23"/>
      <c r="F65" s="66">
        <f>F61+F62+F63+F64</f>
        <v>2856000</v>
      </c>
    </row>
    <row r="66" spans="1:16" x14ac:dyDescent="0.25">
      <c r="A66" s="151"/>
      <c r="B66" s="151"/>
      <c r="C66" s="151"/>
      <c r="D66" s="151"/>
      <c r="E66" s="67"/>
      <c r="F66" s="12"/>
    </row>
    <row r="67" spans="1:16" x14ac:dyDescent="0.25">
      <c r="A67" s="130"/>
      <c r="B67" s="68" t="s">
        <v>46</v>
      </c>
      <c r="C67" s="22"/>
      <c r="D67" s="65"/>
      <c r="E67" s="23"/>
      <c r="F67" s="66">
        <f>F39+F48+F50+F52+F65</f>
        <v>78508047.74000001</v>
      </c>
    </row>
    <row r="68" spans="1:16" x14ac:dyDescent="0.25">
      <c r="A68" s="130"/>
      <c r="B68" s="2"/>
      <c r="C68" s="2"/>
      <c r="D68" s="2"/>
      <c r="E68" s="67" t="s">
        <v>47</v>
      </c>
      <c r="F68" s="12"/>
    </row>
    <row r="69" spans="1:16" x14ac:dyDescent="0.25">
      <c r="A69" s="130"/>
      <c r="B69" s="2"/>
      <c r="C69" s="69"/>
      <c r="D69" s="2"/>
      <c r="E69" s="23"/>
      <c r="F69" s="66">
        <f>F67</f>
        <v>78508047.74000001</v>
      </c>
      <c r="G69" s="16"/>
      <c r="H69" s="16"/>
      <c r="I69" s="16"/>
    </row>
    <row r="70" spans="1:16" x14ac:dyDescent="0.25">
      <c r="A70" s="130"/>
      <c r="B70" s="2"/>
      <c r="C70" s="69"/>
      <c r="D70" s="2"/>
      <c r="E70" s="126"/>
      <c r="F70" s="127"/>
      <c r="G70" s="16"/>
      <c r="H70" s="16"/>
      <c r="I70" s="16"/>
    </row>
    <row r="71" spans="1:16" x14ac:dyDescent="0.25">
      <c r="A71" s="130"/>
      <c r="B71" s="2"/>
      <c r="C71" s="69"/>
      <c r="D71" s="2"/>
      <c r="E71" s="126"/>
      <c r="F71" s="127"/>
      <c r="G71" s="16"/>
      <c r="H71" s="16"/>
      <c r="I71" s="16"/>
    </row>
    <row r="72" spans="1:16" x14ac:dyDescent="0.25">
      <c r="A72" s="130"/>
      <c r="B72" s="2"/>
      <c r="C72" s="69"/>
      <c r="D72" s="2"/>
      <c r="E72" s="126"/>
      <c r="F72" s="127"/>
      <c r="G72" s="16"/>
      <c r="H72" s="16"/>
      <c r="I72" s="16"/>
    </row>
    <row r="73" spans="1:16" x14ac:dyDescent="0.25">
      <c r="E73" s="70"/>
    </row>
    <row r="74" spans="1:16" x14ac:dyDescent="0.25">
      <c r="E74" s="70"/>
    </row>
    <row r="75" spans="1:16" x14ac:dyDescent="0.25">
      <c r="A75" s="130"/>
      <c r="B75" s="152" t="s">
        <v>48</v>
      </c>
      <c r="C75" s="152"/>
      <c r="D75" s="152"/>
      <c r="E75" s="152"/>
      <c r="F75" s="128"/>
      <c r="G75" s="2"/>
      <c r="H75" s="2"/>
      <c r="I75" s="2"/>
      <c r="J75" s="73"/>
      <c r="K75" s="2"/>
      <c r="L75" s="74"/>
      <c r="M75" s="53"/>
      <c r="N75" s="2"/>
      <c r="O75" s="2"/>
      <c r="P75" s="2"/>
    </row>
    <row r="76" spans="1:16" x14ac:dyDescent="0.25">
      <c r="A76" s="130"/>
      <c r="B76" s="3" t="s">
        <v>49</v>
      </c>
      <c r="C76" s="3"/>
      <c r="D76" s="3"/>
      <c r="E76" s="128"/>
      <c r="F76" s="128"/>
      <c r="G76" s="2"/>
      <c r="H76" s="2"/>
      <c r="I76" s="2"/>
      <c r="J76" s="75"/>
      <c r="K76" s="2"/>
      <c r="L76" s="74"/>
      <c r="M76" s="53"/>
      <c r="N76" s="2"/>
      <c r="O76" s="2"/>
      <c r="P76" s="2"/>
    </row>
    <row r="77" spans="1:16" x14ac:dyDescent="0.25">
      <c r="A77" s="130"/>
      <c r="B77" s="2"/>
      <c r="C77" s="2"/>
      <c r="D77" s="2"/>
      <c r="E77" s="2"/>
      <c r="F77" s="2"/>
      <c r="G77" s="2"/>
      <c r="H77" s="2"/>
      <c r="I77" s="2"/>
      <c r="J77" s="76"/>
      <c r="K77" s="2"/>
      <c r="L77" s="74"/>
      <c r="M77" s="53"/>
      <c r="N77" s="2"/>
      <c r="O77" s="2"/>
      <c r="P77" s="2"/>
    </row>
    <row r="78" spans="1:16" ht="45" x14ac:dyDescent="0.25">
      <c r="A78" s="77" t="s">
        <v>13</v>
      </c>
      <c r="B78" s="18" t="s">
        <v>50</v>
      </c>
      <c r="C78" s="115" t="s">
        <v>122</v>
      </c>
      <c r="D78" s="80" t="s">
        <v>52</v>
      </c>
      <c r="E78" s="55" t="s">
        <v>53</v>
      </c>
      <c r="F78" s="81" t="s">
        <v>54</v>
      </c>
      <c r="G78" s="55" t="s">
        <v>55</v>
      </c>
      <c r="H78" s="55" t="s">
        <v>123</v>
      </c>
    </row>
    <row r="79" spans="1:16" x14ac:dyDescent="0.25">
      <c r="A79" s="4"/>
      <c r="B79" s="82" t="s">
        <v>124</v>
      </c>
      <c r="C79" s="116">
        <f>F69</f>
        <v>78508047.74000001</v>
      </c>
      <c r="D79" s="13">
        <f>F65</f>
        <v>2856000</v>
      </c>
      <c r="E79" s="12">
        <f>F35</f>
        <v>40270693.340000004</v>
      </c>
      <c r="F79" s="12">
        <v>731354.4</v>
      </c>
      <c r="G79" s="12">
        <f>F48</f>
        <v>34650000</v>
      </c>
      <c r="H79" s="12">
        <f>D79+E79+F79+G79</f>
        <v>78508047.74000001</v>
      </c>
    </row>
    <row r="80" spans="1:16" x14ac:dyDescent="0.25">
      <c r="A80" s="18">
        <v>1</v>
      </c>
      <c r="B80" s="18">
        <v>2</v>
      </c>
      <c r="C80" s="117">
        <v>6</v>
      </c>
      <c r="D80" s="87">
        <v>7</v>
      </c>
      <c r="E80" s="88">
        <v>8</v>
      </c>
      <c r="F80" s="88">
        <v>9</v>
      </c>
      <c r="G80" s="88">
        <v>10</v>
      </c>
      <c r="H80" s="88"/>
    </row>
    <row r="81" spans="1:8" x14ac:dyDescent="0.25">
      <c r="A81" s="18"/>
      <c r="B81" s="18"/>
      <c r="C81" s="118"/>
      <c r="D81" s="13"/>
      <c r="E81" s="12"/>
      <c r="F81" s="12"/>
      <c r="G81" s="12"/>
      <c r="H81" s="12"/>
    </row>
    <row r="82" spans="1:8" x14ac:dyDescent="0.25">
      <c r="A82" s="90">
        <v>4111</v>
      </c>
      <c r="B82" s="32" t="s">
        <v>58</v>
      </c>
      <c r="C82" s="116">
        <v>32254003.449999999</v>
      </c>
      <c r="D82" s="13">
        <v>450000</v>
      </c>
      <c r="E82" s="12">
        <v>20977920</v>
      </c>
      <c r="F82" s="12"/>
      <c r="G82" s="12">
        <v>10826083.449999999</v>
      </c>
      <c r="H82" s="12">
        <f>D82+E82+F82+G82</f>
        <v>32254003.449999999</v>
      </c>
    </row>
    <row r="83" spans="1:8" x14ac:dyDescent="0.25">
      <c r="A83" s="90">
        <v>4121</v>
      </c>
      <c r="B83" s="32" t="s">
        <v>59</v>
      </c>
      <c r="C83" s="116">
        <v>3858080.98</v>
      </c>
      <c r="D83" s="13">
        <v>54000</v>
      </c>
      <c r="E83" s="12">
        <v>2509171</v>
      </c>
      <c r="F83" s="12"/>
      <c r="G83" s="12">
        <v>1294909.98</v>
      </c>
      <c r="H83" s="12">
        <f t="shared" ref="H83:H136" si="0">D83+E83+F83+G83</f>
        <v>3858080.98</v>
      </c>
    </row>
    <row r="84" spans="1:8" x14ac:dyDescent="0.25">
      <c r="A84" s="90">
        <v>4122</v>
      </c>
      <c r="B84" s="32" t="s">
        <v>60</v>
      </c>
      <c r="C84" s="116">
        <v>1655773.56</v>
      </c>
      <c r="D84" s="13">
        <v>23175</v>
      </c>
      <c r="E84" s="12">
        <v>1076861.99</v>
      </c>
      <c r="F84" s="12"/>
      <c r="G84" s="12">
        <v>555736.56999999995</v>
      </c>
      <c r="H84" s="12">
        <f t="shared" si="0"/>
        <v>1655773.56</v>
      </c>
    </row>
    <row r="85" spans="1:8" x14ac:dyDescent="0.25">
      <c r="A85" s="90">
        <v>4123</v>
      </c>
      <c r="B85" s="32" t="s">
        <v>61</v>
      </c>
      <c r="C85" s="116"/>
      <c r="D85" s="13"/>
      <c r="E85" s="12"/>
      <c r="F85" s="12"/>
      <c r="G85" s="12"/>
      <c r="H85" s="12">
        <f t="shared" si="0"/>
        <v>0</v>
      </c>
    </row>
    <row r="86" spans="1:8" x14ac:dyDescent="0.25">
      <c r="A86" s="90">
        <v>4131</v>
      </c>
      <c r="B86" s="32" t="s">
        <v>62</v>
      </c>
      <c r="C86" s="116">
        <v>270000</v>
      </c>
      <c r="D86" s="13"/>
      <c r="E86" s="12">
        <v>170000</v>
      </c>
      <c r="F86" s="12"/>
      <c r="G86" s="12">
        <v>100000</v>
      </c>
      <c r="H86" s="12">
        <f t="shared" si="0"/>
        <v>270000</v>
      </c>
    </row>
    <row r="87" spans="1:8" x14ac:dyDescent="0.25">
      <c r="A87" s="90">
        <v>4141</v>
      </c>
      <c r="B87" s="32" t="s">
        <v>63</v>
      </c>
      <c r="C87" s="116">
        <v>500000</v>
      </c>
      <c r="D87" s="13"/>
      <c r="E87" s="12"/>
      <c r="F87" s="12"/>
      <c r="G87" s="12">
        <v>500000</v>
      </c>
      <c r="H87" s="12">
        <f t="shared" si="0"/>
        <v>500000</v>
      </c>
    </row>
    <row r="88" spans="1:8" x14ac:dyDescent="0.25">
      <c r="A88" s="90">
        <v>4143</v>
      </c>
      <c r="B88" s="32" t="s">
        <v>64</v>
      </c>
      <c r="C88" s="116">
        <v>823000</v>
      </c>
      <c r="D88" s="13"/>
      <c r="E88" s="12"/>
      <c r="F88" s="12"/>
      <c r="G88" s="12">
        <v>823000</v>
      </c>
      <c r="H88" s="12">
        <f t="shared" si="0"/>
        <v>823000</v>
      </c>
    </row>
    <row r="89" spans="1:8" x14ac:dyDescent="0.25">
      <c r="A89" s="90">
        <v>4144</v>
      </c>
      <c r="B89" s="32" t="s">
        <v>65</v>
      </c>
      <c r="C89" s="116">
        <v>100000</v>
      </c>
      <c r="D89" s="13"/>
      <c r="E89" s="12"/>
      <c r="F89" s="12"/>
      <c r="G89" s="12">
        <v>100000</v>
      </c>
      <c r="H89" s="12">
        <f t="shared" si="0"/>
        <v>100000</v>
      </c>
    </row>
    <row r="90" spans="1:8" x14ac:dyDescent="0.25">
      <c r="A90" s="90">
        <v>4151</v>
      </c>
      <c r="B90" s="32" t="s">
        <v>66</v>
      </c>
      <c r="C90" s="116">
        <v>1085000</v>
      </c>
      <c r="D90" s="13"/>
      <c r="E90" s="12">
        <v>435000</v>
      </c>
      <c r="F90" s="12"/>
      <c r="G90" s="12">
        <v>650000</v>
      </c>
      <c r="H90" s="12">
        <f t="shared" si="0"/>
        <v>1085000</v>
      </c>
    </row>
    <row r="91" spans="1:8" x14ac:dyDescent="0.25">
      <c r="A91" s="90">
        <v>4161</v>
      </c>
      <c r="B91" s="32" t="s">
        <v>67</v>
      </c>
      <c r="C91" s="116">
        <v>285000</v>
      </c>
      <c r="D91" s="13"/>
      <c r="E91" s="12"/>
      <c r="F91" s="12"/>
      <c r="G91" s="12">
        <v>285000</v>
      </c>
      <c r="H91" s="12">
        <f t="shared" si="0"/>
        <v>285000</v>
      </c>
    </row>
    <row r="92" spans="1:8" x14ac:dyDescent="0.25">
      <c r="A92" s="90">
        <v>4211</v>
      </c>
      <c r="B92" s="32" t="s">
        <v>68</v>
      </c>
      <c r="C92" s="116">
        <v>200000</v>
      </c>
      <c r="D92" s="13">
        <v>10000</v>
      </c>
      <c r="E92" s="12">
        <v>110000</v>
      </c>
      <c r="F92" s="12"/>
      <c r="G92" s="12">
        <v>80000</v>
      </c>
      <c r="H92" s="12">
        <f t="shared" si="0"/>
        <v>200000</v>
      </c>
    </row>
    <row r="93" spans="1:8" x14ac:dyDescent="0.25">
      <c r="A93" s="90">
        <v>4212</v>
      </c>
      <c r="B93" s="32" t="s">
        <v>69</v>
      </c>
      <c r="C93" s="116">
        <v>2049389.04</v>
      </c>
      <c r="D93" s="13"/>
      <c r="E93" s="12">
        <v>685181.35</v>
      </c>
      <c r="F93" s="12"/>
      <c r="G93" s="12">
        <v>1364207.69</v>
      </c>
      <c r="H93" s="12">
        <f t="shared" si="0"/>
        <v>2049389.04</v>
      </c>
    </row>
    <row r="94" spans="1:8" x14ac:dyDescent="0.25">
      <c r="A94" s="90">
        <v>4213</v>
      </c>
      <c r="B94" s="32" t="s">
        <v>70</v>
      </c>
      <c r="C94" s="116">
        <v>650000</v>
      </c>
      <c r="D94" s="13">
        <v>50000</v>
      </c>
      <c r="E94" s="12">
        <v>150000</v>
      </c>
      <c r="F94" s="12"/>
      <c r="G94" s="12">
        <v>450000</v>
      </c>
      <c r="H94" s="12">
        <f t="shared" si="0"/>
        <v>650000</v>
      </c>
    </row>
    <row r="95" spans="1:8" x14ac:dyDescent="0.25">
      <c r="A95" s="90">
        <v>4214</v>
      </c>
      <c r="B95" s="32" t="s">
        <v>71</v>
      </c>
      <c r="C95" s="116">
        <v>900000</v>
      </c>
      <c r="D95" s="13">
        <v>400000</v>
      </c>
      <c r="E95" s="12">
        <v>300000</v>
      </c>
      <c r="F95" s="12"/>
      <c r="G95" s="12">
        <v>200000</v>
      </c>
      <c r="H95" s="12">
        <f t="shared" si="0"/>
        <v>900000</v>
      </c>
    </row>
    <row r="96" spans="1:8" x14ac:dyDescent="0.25">
      <c r="A96" s="90">
        <v>4215</v>
      </c>
      <c r="B96" s="32" t="s">
        <v>72</v>
      </c>
      <c r="C96" s="116">
        <v>250000</v>
      </c>
      <c r="D96" s="13"/>
      <c r="E96" s="12">
        <v>170000</v>
      </c>
      <c r="F96" s="12"/>
      <c r="G96" s="12">
        <v>80000</v>
      </c>
      <c r="H96" s="12">
        <f t="shared" si="0"/>
        <v>250000</v>
      </c>
    </row>
    <row r="97" spans="1:8" x14ac:dyDescent="0.25">
      <c r="A97" s="90">
        <v>4221</v>
      </c>
      <c r="B97" s="32" t="s">
        <v>73</v>
      </c>
      <c r="C97" s="116">
        <v>650000</v>
      </c>
      <c r="D97" s="13">
        <v>160000</v>
      </c>
      <c r="E97" s="12"/>
      <c r="F97" s="12"/>
      <c r="G97" s="12">
        <v>490000</v>
      </c>
      <c r="H97" s="12">
        <f t="shared" si="0"/>
        <v>650000</v>
      </c>
    </row>
    <row r="98" spans="1:8" x14ac:dyDescent="0.25">
      <c r="A98" s="90">
        <v>4222</v>
      </c>
      <c r="B98" s="32" t="s">
        <v>74</v>
      </c>
      <c r="C98" s="116">
        <v>510000</v>
      </c>
      <c r="D98" s="13">
        <v>70000</v>
      </c>
      <c r="E98" s="12"/>
      <c r="F98" s="12"/>
      <c r="G98" s="12">
        <v>440000</v>
      </c>
      <c r="H98" s="12">
        <f t="shared" si="0"/>
        <v>510000</v>
      </c>
    </row>
    <row r="99" spans="1:8" x14ac:dyDescent="0.25">
      <c r="A99" s="90">
        <v>4223</v>
      </c>
      <c r="B99" s="32" t="s">
        <v>75</v>
      </c>
      <c r="C99" s="116">
        <v>850000</v>
      </c>
      <c r="D99" s="13">
        <v>200000</v>
      </c>
      <c r="E99" s="12"/>
      <c r="F99" s="12"/>
      <c r="G99" s="12">
        <v>650000</v>
      </c>
      <c r="H99" s="12">
        <f t="shared" si="0"/>
        <v>850000</v>
      </c>
    </row>
    <row r="100" spans="1:8" x14ac:dyDescent="0.25">
      <c r="A100" s="90">
        <v>4231</v>
      </c>
      <c r="B100" s="32" t="s">
        <v>76</v>
      </c>
      <c r="C100" s="116">
        <v>3156000</v>
      </c>
      <c r="D100" s="13">
        <v>356000</v>
      </c>
      <c r="E100" s="12"/>
      <c r="F100" s="12"/>
      <c r="G100" s="12">
        <v>2800000</v>
      </c>
      <c r="H100" s="12">
        <f t="shared" si="0"/>
        <v>3156000</v>
      </c>
    </row>
    <row r="101" spans="1:8" x14ac:dyDescent="0.25">
      <c r="A101" s="90">
        <v>4232</v>
      </c>
      <c r="B101" s="32" t="s">
        <v>77</v>
      </c>
      <c r="C101" s="116">
        <v>1030000</v>
      </c>
      <c r="D101" s="13">
        <v>200000</v>
      </c>
      <c r="E101" s="12">
        <v>200000</v>
      </c>
      <c r="F101" s="12"/>
      <c r="G101" s="12">
        <v>630000</v>
      </c>
      <c r="H101" s="12">
        <f t="shared" si="0"/>
        <v>1030000</v>
      </c>
    </row>
    <row r="102" spans="1:8" x14ac:dyDescent="0.25">
      <c r="A102" s="90">
        <v>4233</v>
      </c>
      <c r="B102" s="32" t="s">
        <v>78</v>
      </c>
      <c r="C102" s="119">
        <v>1000000</v>
      </c>
      <c r="D102" s="13"/>
      <c r="E102" s="12"/>
      <c r="F102" s="12"/>
      <c r="G102" s="12">
        <v>1000000</v>
      </c>
      <c r="H102" s="12">
        <f t="shared" si="0"/>
        <v>1000000</v>
      </c>
    </row>
    <row r="103" spans="1:8" x14ac:dyDescent="0.25">
      <c r="A103" s="90">
        <v>4234</v>
      </c>
      <c r="B103" s="32" t="s">
        <v>79</v>
      </c>
      <c r="C103" s="116">
        <v>200000</v>
      </c>
      <c r="D103" s="13">
        <v>200000</v>
      </c>
      <c r="E103" s="12"/>
      <c r="F103" s="12"/>
      <c r="G103" s="12"/>
      <c r="H103" s="12">
        <f t="shared" si="0"/>
        <v>200000</v>
      </c>
    </row>
    <row r="104" spans="1:8" x14ac:dyDescent="0.25">
      <c r="A104" s="90">
        <v>4235</v>
      </c>
      <c r="B104" s="32" t="s">
        <v>80</v>
      </c>
      <c r="C104" s="116">
        <v>2200000</v>
      </c>
      <c r="D104" s="13"/>
      <c r="E104" s="12"/>
      <c r="F104" s="12"/>
      <c r="G104" s="12">
        <v>2200000</v>
      </c>
      <c r="H104" s="12">
        <f t="shared" si="0"/>
        <v>2200000</v>
      </c>
    </row>
    <row r="105" spans="1:8" x14ac:dyDescent="0.25">
      <c r="A105" s="90">
        <v>4236</v>
      </c>
      <c r="B105" s="93" t="s">
        <v>81</v>
      </c>
      <c r="C105" s="116">
        <v>20000</v>
      </c>
      <c r="D105" s="13"/>
      <c r="E105" s="12"/>
      <c r="F105" s="12"/>
      <c r="G105" s="12">
        <v>20000</v>
      </c>
      <c r="H105" s="12">
        <f t="shared" si="0"/>
        <v>20000</v>
      </c>
    </row>
    <row r="106" spans="1:8" x14ac:dyDescent="0.25">
      <c r="A106" s="90">
        <v>4237</v>
      </c>
      <c r="B106" s="32" t="s">
        <v>82</v>
      </c>
      <c r="C106" s="116">
        <v>400000</v>
      </c>
      <c r="D106" s="13"/>
      <c r="E106" s="12"/>
      <c r="F106" s="12"/>
      <c r="G106" s="12">
        <v>400000</v>
      </c>
      <c r="H106" s="12">
        <f t="shared" si="0"/>
        <v>400000</v>
      </c>
    </row>
    <row r="107" spans="1:8" x14ac:dyDescent="0.25">
      <c r="A107" s="90">
        <v>4239</v>
      </c>
      <c r="B107" s="32" t="s">
        <v>83</v>
      </c>
      <c r="C107" s="116">
        <v>500000</v>
      </c>
      <c r="D107" s="13"/>
      <c r="E107" s="12"/>
      <c r="F107" s="12"/>
      <c r="G107" s="12">
        <v>500000</v>
      </c>
      <c r="H107" s="12">
        <f t="shared" si="0"/>
        <v>500000</v>
      </c>
    </row>
    <row r="108" spans="1:8" x14ac:dyDescent="0.25">
      <c r="A108" s="90">
        <v>4243</v>
      </c>
      <c r="B108" s="32" t="s">
        <v>84</v>
      </c>
      <c r="C108" s="116">
        <v>518645.6</v>
      </c>
      <c r="D108" s="13">
        <v>0</v>
      </c>
      <c r="E108" s="12">
        <v>200000</v>
      </c>
      <c r="F108" s="12"/>
      <c r="G108" s="12">
        <v>318645.59999999998</v>
      </c>
      <c r="H108" s="12">
        <f t="shared" si="0"/>
        <v>518645.6</v>
      </c>
    </row>
    <row r="109" spans="1:8" x14ac:dyDescent="0.25">
      <c r="A109" s="90">
        <v>4249</v>
      </c>
      <c r="B109" s="32" t="s">
        <v>85</v>
      </c>
      <c r="C109" s="116">
        <v>0</v>
      </c>
      <c r="D109" s="13"/>
      <c r="E109" s="12"/>
      <c r="F109" s="12"/>
      <c r="G109" s="12">
        <v>0</v>
      </c>
      <c r="H109" s="12">
        <f t="shared" si="0"/>
        <v>0</v>
      </c>
    </row>
    <row r="110" spans="1:8" x14ac:dyDescent="0.25">
      <c r="A110" s="120">
        <v>425111</v>
      </c>
      <c r="B110" s="121" t="s">
        <v>86</v>
      </c>
      <c r="C110" s="116">
        <v>0</v>
      </c>
      <c r="D110" s="13"/>
      <c r="E110" s="12"/>
      <c r="F110" s="12"/>
      <c r="G110" s="12"/>
      <c r="H110" s="12">
        <f t="shared" si="0"/>
        <v>0</v>
      </c>
    </row>
    <row r="111" spans="1:8" x14ac:dyDescent="0.25">
      <c r="A111" s="120">
        <v>425112</v>
      </c>
      <c r="B111" s="121" t="s">
        <v>87</v>
      </c>
      <c r="C111" s="119"/>
      <c r="D111" s="13"/>
      <c r="E111" s="12"/>
      <c r="F111" s="12"/>
      <c r="G111" s="12"/>
      <c r="H111" s="12">
        <f t="shared" si="0"/>
        <v>0</v>
      </c>
    </row>
    <row r="112" spans="1:8" x14ac:dyDescent="0.25">
      <c r="A112" s="120">
        <v>425116</v>
      </c>
      <c r="B112" s="122" t="s">
        <v>88</v>
      </c>
      <c r="C112" s="119">
        <v>0</v>
      </c>
      <c r="D112" s="13"/>
      <c r="E112" s="12"/>
      <c r="F112" s="12"/>
      <c r="G112" s="12">
        <v>0</v>
      </c>
      <c r="H112" s="12">
        <f t="shared" si="0"/>
        <v>0</v>
      </c>
    </row>
    <row r="113" spans="1:8" x14ac:dyDescent="0.25">
      <c r="A113" s="90">
        <v>4251</v>
      </c>
      <c r="B113" s="95" t="s">
        <v>89</v>
      </c>
      <c r="C113" s="116">
        <v>2370607</v>
      </c>
      <c r="D113" s="13"/>
      <c r="E113" s="12"/>
      <c r="F113" s="12"/>
      <c r="G113" s="12">
        <v>2370607</v>
      </c>
      <c r="H113" s="12">
        <f t="shared" si="0"/>
        <v>2370607</v>
      </c>
    </row>
    <row r="114" spans="1:8" x14ac:dyDescent="0.25">
      <c r="A114" s="90">
        <v>4252</v>
      </c>
      <c r="B114" s="32" t="s">
        <v>90</v>
      </c>
      <c r="C114" s="116">
        <v>500000</v>
      </c>
      <c r="D114" s="13"/>
      <c r="E114" s="12">
        <v>100000</v>
      </c>
      <c r="F114" s="12"/>
      <c r="G114" s="12">
        <v>400000</v>
      </c>
      <c r="H114" s="12">
        <f t="shared" si="0"/>
        <v>500000</v>
      </c>
    </row>
    <row r="115" spans="1:8" x14ac:dyDescent="0.25">
      <c r="A115" s="90">
        <v>4261</v>
      </c>
      <c r="B115" s="32" t="s">
        <v>91</v>
      </c>
      <c r="C115" s="116">
        <v>750000</v>
      </c>
      <c r="D115" s="13"/>
      <c r="E115" s="13">
        <v>160000</v>
      </c>
      <c r="F115" s="13"/>
      <c r="G115" s="12">
        <v>590000</v>
      </c>
      <c r="H115" s="12">
        <f t="shared" si="0"/>
        <v>750000</v>
      </c>
    </row>
    <row r="116" spans="1:8" x14ac:dyDescent="0.25">
      <c r="A116" s="90">
        <v>4262</v>
      </c>
      <c r="B116" s="32" t="s">
        <v>92</v>
      </c>
      <c r="C116" s="116">
        <v>400000</v>
      </c>
      <c r="D116" s="13">
        <v>200000</v>
      </c>
      <c r="E116" s="13">
        <v>100000</v>
      </c>
      <c r="F116" s="13"/>
      <c r="G116" s="12">
        <v>100000</v>
      </c>
      <c r="H116" s="12">
        <f t="shared" si="0"/>
        <v>400000</v>
      </c>
    </row>
    <row r="117" spans="1:8" x14ac:dyDescent="0.25">
      <c r="A117" s="90">
        <v>4263</v>
      </c>
      <c r="B117" s="32" t="s">
        <v>93</v>
      </c>
      <c r="C117" s="116">
        <v>108350</v>
      </c>
      <c r="D117" s="13"/>
      <c r="E117" s="13"/>
      <c r="F117" s="13"/>
      <c r="G117" s="12">
        <v>108350</v>
      </c>
      <c r="H117" s="12">
        <f t="shared" si="0"/>
        <v>108350</v>
      </c>
    </row>
    <row r="118" spans="1:8" x14ac:dyDescent="0.25">
      <c r="A118" s="90">
        <v>4264</v>
      </c>
      <c r="B118" s="32" t="s">
        <v>94</v>
      </c>
      <c r="C118" s="116">
        <v>490000</v>
      </c>
      <c r="D118" s="13">
        <v>250000</v>
      </c>
      <c r="E118" s="13">
        <v>100000</v>
      </c>
      <c r="F118" s="13"/>
      <c r="G118" s="12">
        <v>140000</v>
      </c>
      <c r="H118" s="12">
        <f t="shared" si="0"/>
        <v>490000</v>
      </c>
    </row>
    <row r="119" spans="1:8" x14ac:dyDescent="0.25">
      <c r="A119" s="123">
        <v>4267</v>
      </c>
      <c r="B119" s="121" t="s">
        <v>95</v>
      </c>
      <c r="C119" s="116">
        <v>1023000</v>
      </c>
      <c r="D119" s="13"/>
      <c r="E119" s="13">
        <v>1023000</v>
      </c>
      <c r="F119" s="13"/>
      <c r="G119" s="12"/>
      <c r="H119" s="12">
        <f t="shared" si="0"/>
        <v>1023000</v>
      </c>
    </row>
    <row r="120" spans="1:8" x14ac:dyDescent="0.25">
      <c r="A120" s="123">
        <v>4267</v>
      </c>
      <c r="B120" s="124" t="s">
        <v>125</v>
      </c>
      <c r="C120" s="116">
        <v>731354.4</v>
      </c>
      <c r="D120" s="13"/>
      <c r="E120" s="13"/>
      <c r="F120" s="13">
        <v>731354.4</v>
      </c>
      <c r="G120" s="12"/>
      <c r="H120" s="12">
        <f t="shared" si="0"/>
        <v>731354.4</v>
      </c>
    </row>
    <row r="121" spans="1:8" x14ac:dyDescent="0.25">
      <c r="A121" s="123">
        <v>4267</v>
      </c>
      <c r="B121" s="122" t="s">
        <v>96</v>
      </c>
      <c r="C121" s="116">
        <v>3518238.7200000002</v>
      </c>
      <c r="D121" s="13">
        <v>132825</v>
      </c>
      <c r="E121" s="13">
        <v>2000000</v>
      </c>
      <c r="F121" s="13"/>
      <c r="G121" s="12">
        <v>1385413.72</v>
      </c>
      <c r="H121" s="12">
        <f t="shared" si="0"/>
        <v>3518238.7199999997</v>
      </c>
    </row>
    <row r="122" spans="1:8" x14ac:dyDescent="0.25">
      <c r="A122" s="120">
        <v>4267310</v>
      </c>
      <c r="B122" s="121" t="s">
        <v>97</v>
      </c>
      <c r="C122" s="116">
        <v>1453870</v>
      </c>
      <c r="D122" s="13"/>
      <c r="E122" s="13">
        <v>1133870</v>
      </c>
      <c r="F122" s="13"/>
      <c r="G122" s="12">
        <v>320000</v>
      </c>
      <c r="H122" s="12">
        <f t="shared" si="0"/>
        <v>1453870</v>
      </c>
    </row>
    <row r="123" spans="1:8" x14ac:dyDescent="0.25">
      <c r="A123" s="120">
        <v>4267410</v>
      </c>
      <c r="B123" s="121" t="s">
        <v>98</v>
      </c>
      <c r="C123" s="116">
        <v>8263240</v>
      </c>
      <c r="D123" s="13"/>
      <c r="E123" s="13">
        <v>8263240</v>
      </c>
      <c r="F123" s="13"/>
      <c r="G123" s="12"/>
      <c r="H123" s="12">
        <f t="shared" si="0"/>
        <v>8263240</v>
      </c>
    </row>
    <row r="124" spans="1:8" x14ac:dyDescent="0.25">
      <c r="A124" s="90">
        <v>4268</v>
      </c>
      <c r="B124" s="32" t="s">
        <v>99</v>
      </c>
      <c r="C124" s="116">
        <v>306449</v>
      </c>
      <c r="D124" s="13">
        <v>100000</v>
      </c>
      <c r="E124" s="13">
        <v>206449</v>
      </c>
      <c r="F124" s="13"/>
      <c r="G124" s="12"/>
      <c r="H124" s="12">
        <f t="shared" si="0"/>
        <v>306449</v>
      </c>
    </row>
    <row r="125" spans="1:8" x14ac:dyDescent="0.25">
      <c r="A125" s="90">
        <v>4269</v>
      </c>
      <c r="B125" s="32" t="s">
        <v>100</v>
      </c>
      <c r="C125" s="116">
        <v>614837.28</v>
      </c>
      <c r="D125" s="96"/>
      <c r="E125" s="13">
        <v>200000</v>
      </c>
      <c r="F125" s="13"/>
      <c r="G125" s="12">
        <v>414837.28</v>
      </c>
      <c r="H125" s="12">
        <f t="shared" si="0"/>
        <v>614837.28</v>
      </c>
    </row>
    <row r="126" spans="1:8" x14ac:dyDescent="0.25">
      <c r="A126" s="90">
        <v>4311</v>
      </c>
      <c r="B126" s="95" t="s">
        <v>101</v>
      </c>
      <c r="C126" s="116">
        <v>13208.71</v>
      </c>
      <c r="D126" s="13"/>
      <c r="E126" s="13"/>
      <c r="F126" s="13"/>
      <c r="G126" s="12">
        <v>13208.71</v>
      </c>
      <c r="H126" s="12">
        <f t="shared" si="0"/>
        <v>13208.71</v>
      </c>
    </row>
    <row r="127" spans="1:8" x14ac:dyDescent="0.25">
      <c r="A127" s="90">
        <v>4312</v>
      </c>
      <c r="B127" s="95" t="s">
        <v>102</v>
      </c>
      <c r="C127" s="116">
        <v>760000</v>
      </c>
      <c r="D127" s="96"/>
      <c r="E127" s="13"/>
      <c r="F127" s="13"/>
      <c r="G127" s="12">
        <v>760000</v>
      </c>
      <c r="H127" s="12">
        <f t="shared" si="0"/>
        <v>760000</v>
      </c>
    </row>
    <row r="128" spans="1:8" x14ac:dyDescent="0.25">
      <c r="A128" s="90">
        <v>4651</v>
      </c>
      <c r="B128" s="93" t="s">
        <v>103</v>
      </c>
      <c r="C128" s="116">
        <v>490000</v>
      </c>
      <c r="D128" s="96"/>
      <c r="E128" s="13"/>
      <c r="F128" s="13"/>
      <c r="G128" s="12">
        <v>490000</v>
      </c>
      <c r="H128" s="12">
        <f t="shared" si="0"/>
        <v>490000</v>
      </c>
    </row>
    <row r="129" spans="1:16" x14ac:dyDescent="0.25">
      <c r="A129" s="90">
        <v>4821</v>
      </c>
      <c r="B129" s="32" t="s">
        <v>104</v>
      </c>
      <c r="C129" s="116">
        <v>30000</v>
      </c>
      <c r="D129" s="13"/>
      <c r="E129" s="13"/>
      <c r="F129" s="13"/>
      <c r="G129" s="12">
        <v>30000</v>
      </c>
      <c r="H129" s="12">
        <f t="shared" si="0"/>
        <v>30000</v>
      </c>
    </row>
    <row r="130" spans="1:16" x14ac:dyDescent="0.25">
      <c r="A130" s="90">
        <v>4822</v>
      </c>
      <c r="B130" s="95" t="s">
        <v>105</v>
      </c>
      <c r="C130" s="116">
        <v>60000</v>
      </c>
      <c r="D130" s="13"/>
      <c r="E130" s="13"/>
      <c r="F130" s="13"/>
      <c r="G130" s="12">
        <v>60000</v>
      </c>
      <c r="H130" s="12">
        <f t="shared" si="0"/>
        <v>60000</v>
      </c>
    </row>
    <row r="131" spans="1:16" x14ac:dyDescent="0.25">
      <c r="A131" s="90">
        <v>4831</v>
      </c>
      <c r="B131" s="32" t="s">
        <v>106</v>
      </c>
      <c r="C131" s="116">
        <v>0</v>
      </c>
      <c r="D131" s="13"/>
      <c r="E131" s="13"/>
      <c r="F131" s="13"/>
      <c r="G131" s="12">
        <v>0</v>
      </c>
      <c r="H131" s="12">
        <f t="shared" si="0"/>
        <v>0</v>
      </c>
    </row>
    <row r="132" spans="1:16" x14ac:dyDescent="0.25">
      <c r="A132" s="90">
        <v>5125</v>
      </c>
      <c r="B132" s="32" t="s">
        <v>107</v>
      </c>
      <c r="C132" s="116">
        <v>20000</v>
      </c>
      <c r="D132" s="13"/>
      <c r="E132" s="13">
        <v>0</v>
      </c>
      <c r="F132" s="13"/>
      <c r="G132" s="12">
        <v>20000</v>
      </c>
      <c r="H132" s="12">
        <f t="shared" si="0"/>
        <v>20000</v>
      </c>
    </row>
    <row r="133" spans="1:16" x14ac:dyDescent="0.25">
      <c r="A133" s="90">
        <v>5122</v>
      </c>
      <c r="B133" s="32" t="s">
        <v>108</v>
      </c>
      <c r="C133" s="116">
        <v>690000</v>
      </c>
      <c r="D133" s="13"/>
      <c r="E133" s="13"/>
      <c r="F133" s="13"/>
      <c r="G133" s="12">
        <v>690000</v>
      </c>
      <c r="H133" s="12">
        <f t="shared" si="0"/>
        <v>690000</v>
      </c>
    </row>
    <row r="134" spans="1:16" x14ac:dyDescent="0.25">
      <c r="A134" s="90">
        <v>5121</v>
      </c>
      <c r="B134" s="32" t="s">
        <v>109</v>
      </c>
      <c r="C134" s="116">
        <v>0</v>
      </c>
      <c r="D134" s="13"/>
      <c r="E134" s="13"/>
      <c r="F134" s="13"/>
      <c r="G134" s="12"/>
      <c r="H134" s="12">
        <f t="shared" si="0"/>
        <v>0</v>
      </c>
    </row>
    <row r="135" spans="1:16" x14ac:dyDescent="0.25">
      <c r="A135" s="90"/>
      <c r="B135" s="93"/>
      <c r="C135" s="116">
        <v>0</v>
      </c>
      <c r="D135" s="13"/>
      <c r="E135" s="13">
        <v>0</v>
      </c>
      <c r="F135" s="13"/>
      <c r="G135" s="12"/>
      <c r="H135" s="12">
        <f t="shared" si="0"/>
        <v>0</v>
      </c>
    </row>
    <row r="136" spans="1:16" ht="15.75" thickBot="1" x14ac:dyDescent="0.3">
      <c r="A136" s="97"/>
      <c r="B136" s="98"/>
      <c r="C136" s="116">
        <f>SUM(C81:C135)</f>
        <v>78508047.739999995</v>
      </c>
      <c r="D136" s="13">
        <f>D79-SUM(D82:D135)</f>
        <v>0</v>
      </c>
      <c r="E136" s="13">
        <f>E79-SUM(E82:E135)</f>
        <v>0</v>
      </c>
      <c r="F136" s="13">
        <f>F79-SUM(F82:F135)</f>
        <v>0</v>
      </c>
      <c r="G136" s="13">
        <f>G79-SUM(G82:G135)</f>
        <v>0</v>
      </c>
      <c r="H136" s="12">
        <f t="shared" si="0"/>
        <v>0</v>
      </c>
    </row>
    <row r="137" spans="1:16" x14ac:dyDescent="0.25">
      <c r="A137" s="100"/>
      <c r="B137" s="101"/>
      <c r="C137" s="101"/>
      <c r="D137" s="102"/>
      <c r="E137" s="103"/>
      <c r="F137" s="101"/>
      <c r="G137" s="101"/>
      <c r="H137" s="101"/>
      <c r="I137" s="101"/>
      <c r="J137" s="2"/>
      <c r="K137" s="2"/>
      <c r="L137" s="69"/>
      <c r="M137" s="104"/>
      <c r="N137" s="54"/>
      <c r="O137" s="54"/>
      <c r="P137" s="54"/>
    </row>
    <row r="138" spans="1:16" x14ac:dyDescent="0.25">
      <c r="A138" s="130"/>
      <c r="B138" s="105"/>
      <c r="C138" s="102"/>
      <c r="D138" s="2"/>
      <c r="E138" s="106"/>
      <c r="F138" s="2"/>
      <c r="G138" s="2"/>
      <c r="H138" s="2"/>
      <c r="I138" s="2"/>
      <c r="J138" s="2"/>
      <c r="K138" s="54"/>
      <c r="L138" s="69"/>
      <c r="M138" s="104"/>
      <c r="N138" s="54"/>
      <c r="O138" s="54"/>
      <c r="P138" s="54"/>
    </row>
    <row r="139" spans="1:16" x14ac:dyDescent="0.25">
      <c r="A139" s="130"/>
      <c r="B139" s="2"/>
      <c r="C139" s="2"/>
      <c r="D139" s="2"/>
      <c r="E139" s="54"/>
      <c r="F139" s="54"/>
      <c r="G139" s="2"/>
      <c r="H139" s="2"/>
      <c r="I139" s="2"/>
      <c r="J139" s="2"/>
      <c r="K139" s="2"/>
      <c r="L139" s="74"/>
      <c r="M139" s="53"/>
      <c r="N139" s="2"/>
      <c r="O139" s="2"/>
      <c r="P139" s="2"/>
    </row>
    <row r="140" spans="1:16" x14ac:dyDescent="0.25">
      <c r="A140" s="107" t="s">
        <v>110</v>
      </c>
      <c r="B140" s="107"/>
      <c r="C140" s="107"/>
      <c r="D140" s="107"/>
      <c r="E140" s="2" t="s">
        <v>111</v>
      </c>
      <c r="F140" s="2"/>
      <c r="G140" s="130"/>
      <c r="H140" s="130"/>
      <c r="I140" s="130"/>
      <c r="J140" s="69"/>
      <c r="K140" s="2"/>
      <c r="L140" s="74"/>
      <c r="M140" s="53"/>
      <c r="N140" s="2"/>
      <c r="O140" s="2"/>
      <c r="P140" s="2"/>
    </row>
    <row r="141" spans="1:16" x14ac:dyDescent="0.25">
      <c r="A141" s="107" t="s">
        <v>112</v>
      </c>
      <c r="B141" s="107"/>
      <c r="C141" s="107"/>
      <c r="D141" s="107"/>
      <c r="E141" s="108" t="s">
        <v>113</v>
      </c>
      <c r="F141" s="2"/>
      <c r="G141" s="2"/>
      <c r="H141" s="2"/>
      <c r="I141" s="2"/>
      <c r="J141" s="74"/>
      <c r="K141" s="2"/>
      <c r="L141" s="74"/>
      <c r="M141" s="53"/>
      <c r="N141" s="2"/>
      <c r="O141" s="2"/>
      <c r="P141" s="2"/>
    </row>
    <row r="142" spans="1:16" x14ac:dyDescent="0.25">
      <c r="A142" s="107" t="s">
        <v>114</v>
      </c>
      <c r="B142" s="107"/>
      <c r="C142" s="107"/>
      <c r="D142" s="107"/>
      <c r="E142" s="2"/>
      <c r="F142" s="2"/>
      <c r="G142" s="130"/>
      <c r="H142" s="130"/>
      <c r="I142" s="130"/>
      <c r="J142" s="74"/>
      <c r="N142" s="2"/>
      <c r="O142" s="2"/>
      <c r="P142" s="2"/>
    </row>
    <row r="143" spans="1:16" x14ac:dyDescent="0.25">
      <c r="A143" s="107" t="s">
        <v>116</v>
      </c>
      <c r="B143" s="107"/>
      <c r="C143" s="110"/>
      <c r="D143" s="110"/>
      <c r="E143" s="111"/>
      <c r="F143" s="74"/>
      <c r="G143" s="74"/>
      <c r="H143" s="74"/>
      <c r="I143" s="74"/>
      <c r="J143" s="74"/>
      <c r="N143" s="2"/>
      <c r="O143" s="2"/>
      <c r="P143" s="2"/>
    </row>
    <row r="144" spans="1:16" x14ac:dyDescent="0.25">
      <c r="A144" s="113" t="s">
        <v>129</v>
      </c>
      <c r="B144" s="113"/>
      <c r="C144" s="110"/>
      <c r="D144" s="110"/>
      <c r="E144" s="74"/>
      <c r="F144" s="74"/>
      <c r="G144" s="74"/>
      <c r="H144" s="74"/>
      <c r="I144" s="74"/>
      <c r="J144" s="74"/>
      <c r="N144" s="2"/>
      <c r="O144" s="2"/>
      <c r="P144" s="2"/>
    </row>
    <row r="145" spans="1:16" x14ac:dyDescent="0.25">
      <c r="A145" s="159" t="s">
        <v>127</v>
      </c>
      <c r="B145" s="153"/>
      <c r="C145" s="110"/>
      <c r="D145" s="110"/>
      <c r="E145" s="74"/>
      <c r="F145" s="74"/>
      <c r="G145" s="74"/>
      <c r="H145" s="74"/>
      <c r="I145" s="74"/>
      <c r="J145" s="74"/>
      <c r="K145" s="74"/>
      <c r="L145" s="74"/>
      <c r="M145" s="53"/>
      <c r="N145" s="2"/>
      <c r="O145" s="2"/>
      <c r="P145" s="2"/>
    </row>
    <row r="146" spans="1:16" x14ac:dyDescent="0.25">
      <c r="A146" s="107" t="s">
        <v>120</v>
      </c>
      <c r="B146" s="107"/>
      <c r="C146" s="110"/>
      <c r="D146" s="110"/>
      <c r="E146" s="74"/>
      <c r="F146" s="74"/>
      <c r="G146" s="36"/>
      <c r="H146" s="36"/>
      <c r="I146" s="36"/>
      <c r="J146" s="74"/>
      <c r="K146" s="74"/>
      <c r="L146" s="74"/>
      <c r="M146" s="53"/>
      <c r="N146" s="2"/>
      <c r="O146" s="2"/>
      <c r="P146" s="2"/>
    </row>
    <row r="147" spans="1:16" x14ac:dyDescent="0.25">
      <c r="A147" s="130"/>
      <c r="B147" s="2"/>
      <c r="C147" s="74"/>
      <c r="D147" s="74"/>
      <c r="E147" s="74"/>
      <c r="F147" s="74"/>
      <c r="G147" s="114"/>
      <c r="H147" s="114"/>
      <c r="I147" s="114"/>
      <c r="J147" s="74"/>
      <c r="K147" s="12">
        <f>E122</f>
        <v>1133870</v>
      </c>
      <c r="L147" s="109" t="s">
        <v>115</v>
      </c>
      <c r="M147" s="53"/>
      <c r="N147" s="2"/>
      <c r="O147" s="2"/>
      <c r="P147" s="2"/>
    </row>
    <row r="148" spans="1:16" x14ac:dyDescent="0.25">
      <c r="A148" s="130"/>
      <c r="B148" s="2"/>
      <c r="C148" s="74"/>
      <c r="D148" s="74"/>
      <c r="E148" s="74"/>
      <c r="F148" s="74"/>
      <c r="G148" s="74"/>
      <c r="H148" s="74"/>
      <c r="I148" s="74"/>
      <c r="J148" s="74"/>
      <c r="K148" s="13">
        <f>G122</f>
        <v>320000</v>
      </c>
      <c r="L148" s="109" t="s">
        <v>117</v>
      </c>
      <c r="M148" s="53"/>
      <c r="N148" s="2"/>
      <c r="O148" s="2"/>
      <c r="P148" s="2"/>
    </row>
    <row r="149" spans="1:16" x14ac:dyDescent="0.25">
      <c r="A149" s="130"/>
      <c r="B149" s="2"/>
      <c r="C149" s="74"/>
      <c r="D149" s="74"/>
      <c r="E149" s="74"/>
      <c r="F149" s="74"/>
      <c r="G149" s="74"/>
      <c r="H149" s="74"/>
      <c r="I149" s="74"/>
      <c r="J149" s="74"/>
      <c r="K149" s="35">
        <f>SUM(K147:K148)</f>
        <v>1453870</v>
      </c>
      <c r="L149" s="74"/>
      <c r="M149" s="53"/>
      <c r="N149" s="2"/>
      <c r="O149" s="2"/>
      <c r="P149" s="2"/>
    </row>
    <row r="150" spans="1:16" x14ac:dyDescent="0.25">
      <c r="A150" s="130"/>
      <c r="B150" s="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53"/>
      <c r="N150" s="2"/>
      <c r="O150" s="2"/>
      <c r="P150" s="2"/>
    </row>
    <row r="151" spans="1:16" x14ac:dyDescent="0.25">
      <c r="A151" s="130"/>
      <c r="B151" s="2"/>
      <c r="C151" s="74"/>
      <c r="D151" s="74"/>
      <c r="E151" s="74"/>
      <c r="F151" s="74"/>
      <c r="G151" s="114"/>
      <c r="H151" s="114"/>
      <c r="I151" s="114"/>
      <c r="J151" s="74"/>
      <c r="K151" s="74"/>
      <c r="L151" s="74"/>
      <c r="M151" s="53"/>
      <c r="N151" s="2"/>
      <c r="O151" s="2"/>
      <c r="P151" s="2"/>
    </row>
  </sheetData>
  <mergeCells count="27">
    <mergeCell ref="A66:D66"/>
    <mergeCell ref="B75:E75"/>
    <mergeCell ref="A145:B145"/>
    <mergeCell ref="A49:D49"/>
    <mergeCell ref="C50:D50"/>
    <mergeCell ref="C51:D51"/>
    <mergeCell ref="C53:D53"/>
    <mergeCell ref="C54:D54"/>
    <mergeCell ref="C56:D56"/>
    <mergeCell ref="A22:A24"/>
    <mergeCell ref="B22:B24"/>
    <mergeCell ref="B28:D28"/>
    <mergeCell ref="A32:B32"/>
    <mergeCell ref="A33:B33"/>
    <mergeCell ref="B36:D36"/>
    <mergeCell ref="A11:E11"/>
    <mergeCell ref="A12:E12"/>
    <mergeCell ref="A13:E13"/>
    <mergeCell ref="A14:E14"/>
    <mergeCell ref="A15:E15"/>
    <mergeCell ref="A17:E17"/>
    <mergeCell ref="A3:E3"/>
    <mergeCell ref="A5:E5"/>
    <mergeCell ref="A6:E6"/>
    <mergeCell ref="A7:E7"/>
    <mergeCell ref="A9:E9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FINANSIJSKI PLAN 2019</vt:lpstr>
      <vt:lpstr>REBALANS FIN PLANA 2019</vt:lpstr>
      <vt:lpstr>REBALANS FIN PLANA 2019-2</vt:lpstr>
      <vt:lpstr>'REBALANS FIN PLANA 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lastPrinted>2019-12-27T07:03:05Z</cp:lastPrinted>
  <dcterms:created xsi:type="dcterms:W3CDTF">2019-12-24T09:14:33Z</dcterms:created>
  <dcterms:modified xsi:type="dcterms:W3CDTF">2020-02-25T08:14:12Z</dcterms:modified>
</cp:coreProperties>
</file>