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20610" windowHeight="11460" tabRatio="583" activeTab="1"/>
  </bookViews>
  <sheets>
    <sheet name="upisati količine" sheetId="6" r:id="rId1"/>
    <sheet name="за штампу" sheetId="8" r:id="rId2"/>
  </sheets>
  <definedNames>
    <definedName name="_xlnm.Print_Area" localSheetId="0">'upisati količine'!$A$1:$K$299</definedName>
    <definedName name="_xlnm.Print_Area" localSheetId="1">'за штампу'!$A$1:$K$299</definedName>
  </definedNames>
  <calcPr calcId="145621"/>
</workbook>
</file>

<file path=xl/calcChain.xml><?xml version="1.0" encoding="utf-8"?>
<calcChain xmlns="http://schemas.openxmlformats.org/spreadsheetml/2006/main">
  <c r="F295" i="8" l="1"/>
  <c r="F293" i="8"/>
  <c r="F193" i="8"/>
  <c r="F290" i="8"/>
  <c r="F291" i="8" s="1"/>
  <c r="F285" i="8"/>
  <c r="F286" i="8" s="1"/>
  <c r="F280" i="8"/>
  <c r="F281" i="8" s="1"/>
  <c r="F275" i="8"/>
  <c r="F276" i="8" s="1"/>
  <c r="F270" i="8"/>
  <c r="F271" i="8" s="1"/>
  <c r="F265" i="8"/>
  <c r="F266" i="8" s="1"/>
  <c r="F260" i="8"/>
  <c r="F259" i="8"/>
  <c r="F261" i="8" s="1"/>
  <c r="F255" i="8"/>
  <c r="F254" i="8"/>
  <c r="F249" i="8"/>
  <c r="F250" i="8" s="1"/>
  <c r="F245" i="8"/>
  <c r="F244" i="8"/>
  <c r="F239" i="8"/>
  <c r="F240" i="8" s="1"/>
  <c r="F235" i="8"/>
  <c r="F234" i="8"/>
  <c r="F233" i="8"/>
  <c r="F232" i="8"/>
  <c r="F228" i="8"/>
  <c r="F227" i="8"/>
  <c r="F222" i="8"/>
  <c r="F223" i="8" s="1"/>
  <c r="F218" i="8"/>
  <c r="F217" i="8"/>
  <c r="F216" i="8"/>
  <c r="F211" i="8"/>
  <c r="F212" i="8" s="1"/>
  <c r="F206" i="8"/>
  <c r="F207" i="8" s="1"/>
  <c r="F201" i="8"/>
  <c r="F202" i="8" s="1"/>
  <c r="F196" i="8"/>
  <c r="F197" i="8" s="1"/>
  <c r="F189" i="8"/>
  <c r="F190" i="8" s="1"/>
  <c r="F185" i="8"/>
  <c r="F184" i="8"/>
  <c r="F183" i="8"/>
  <c r="F182" i="8"/>
  <c r="F181" i="8"/>
  <c r="F180" i="8"/>
  <c r="F179" i="8"/>
  <c r="F178" i="8"/>
  <c r="F177" i="8"/>
  <c r="F176" i="8"/>
  <c r="F175" i="8"/>
  <c r="F174" i="8"/>
  <c r="F186" i="8" s="1"/>
  <c r="F173" i="8"/>
  <c r="F170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25" i="8" s="1"/>
  <c r="F18" i="8"/>
  <c r="F14" i="8"/>
  <c r="F13" i="8"/>
  <c r="F12" i="8"/>
  <c r="F193" i="6"/>
  <c r="F293" i="6"/>
  <c r="F260" i="6"/>
  <c r="F15" i="8" l="1"/>
  <c r="F164" i="8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170" i="6"/>
  <c r="F290" i="6" l="1"/>
  <c r="F291" i="6" s="1"/>
  <c r="F189" i="6"/>
  <c r="F190" i="6" s="1"/>
  <c r="F285" i="6"/>
  <c r="F286" i="6" s="1"/>
  <c r="F186" i="6"/>
  <c r="F280" i="6"/>
  <c r="F281" i="6" s="1"/>
  <c r="F275" i="6"/>
  <c r="F276" i="6" s="1"/>
  <c r="F270" i="6"/>
  <c r="F271" i="6" s="1"/>
  <c r="F265" i="6"/>
  <c r="F266" i="6" s="1"/>
  <c r="F259" i="6"/>
  <c r="F261" i="6" s="1"/>
  <c r="F254" i="6"/>
  <c r="F255" i="6" s="1"/>
  <c r="F249" i="6"/>
  <c r="F250" i="6" s="1"/>
  <c r="F244" i="6"/>
  <c r="F245" i="6" s="1"/>
  <c r="F239" i="6"/>
  <c r="F240" i="6" s="1"/>
  <c r="F233" i="6"/>
  <c r="F234" i="6"/>
  <c r="F232" i="6"/>
  <c r="F227" i="6"/>
  <c r="F228" i="6" s="1"/>
  <c r="F222" i="6"/>
  <c r="F223" i="6" s="1"/>
  <c r="F217" i="6"/>
  <c r="F216" i="6"/>
  <c r="F211" i="6"/>
  <c r="F212" i="6" s="1"/>
  <c r="F206" i="6"/>
  <c r="F207" i="6" s="1"/>
  <c r="F201" i="6"/>
  <c r="F202" i="6" s="1"/>
  <c r="F196" i="6"/>
  <c r="F197" i="6" s="1"/>
  <c r="F14" i="6"/>
  <c r="F13" i="6"/>
  <c r="F12" i="6"/>
  <c r="F218" i="6" l="1"/>
  <c r="F235" i="6"/>
  <c r="F15" i="6"/>
  <c r="F128" i="6"/>
  <c r="F164" i="6" s="1"/>
  <c r="F18" i="6"/>
  <c r="F125" i="6" l="1"/>
  <c r="F295" i="6" l="1"/>
</calcChain>
</file>

<file path=xl/sharedStrings.xml><?xml version="1.0" encoding="utf-8"?>
<sst xmlns="http://schemas.openxmlformats.org/spreadsheetml/2006/main" count="1504" uniqueCount="322">
  <si>
    <t>Компресе</t>
  </si>
  <si>
    <t>Микротитар плоче за културу ћелија</t>
  </si>
  <si>
    <t>Ацетон П.А.</t>
  </si>
  <si>
    <t>Глицерин П.А.</t>
  </si>
  <si>
    <t>Наставци за аутоматске пипете</t>
  </si>
  <si>
    <t>Комора за бројање ћелија</t>
  </si>
  <si>
    <t>Микротубе</t>
  </si>
  <si>
    <t>ПВЦ кутије за садржај до 50 г</t>
  </si>
  <si>
    <t>Течни азот</t>
  </si>
  <si>
    <t>Хлороформ</t>
  </si>
  <si>
    <t>Етанол</t>
  </si>
  <si>
    <t>Газа 10*10</t>
  </si>
  <si>
    <t>Газа 5*5</t>
  </si>
  <si>
    <t>кг</t>
  </si>
  <si>
    <t>ком</t>
  </si>
  <si>
    <t>л</t>
  </si>
  <si>
    <t>Папирна вата 600*400</t>
  </si>
  <si>
    <t>Калико завоји 5*5</t>
  </si>
  <si>
    <t>Игле 0,5*25</t>
  </si>
  <si>
    <t>Бризгалице 5мл</t>
  </si>
  <si>
    <t>Бризгалице 2мл</t>
  </si>
  <si>
    <t>Бризгалице 10 мл</t>
  </si>
  <si>
    <t>Ханзапласт</t>
  </si>
  <si>
    <t>kom</t>
  </si>
  <si>
    <t>лит</t>
  </si>
  <si>
    <t>Рукавице S</t>
  </si>
  <si>
    <t>Рукавице M</t>
  </si>
  <si>
    <t>Рукавице XL</t>
  </si>
  <si>
    <t>Сона киселина</t>
  </si>
  <si>
    <t>Ксилол</t>
  </si>
  <si>
    <t>Парафин</t>
  </si>
  <si>
    <t>Натријум хидроксид</t>
  </si>
  <si>
    <t>Предметна стакла 76*26 (50)</t>
  </si>
  <si>
    <t>Покровна стакла 24*50 (100)</t>
  </si>
  <si>
    <t>Покровна стакла 24*32 (100)</t>
  </si>
  <si>
    <t>Филтер папир</t>
  </si>
  <si>
    <t>пак</t>
  </si>
  <si>
    <t>РФ Латекс (62 теста)</t>
  </si>
  <si>
    <t>АСТО тестови (100 тестова)</t>
  </si>
  <si>
    <t>ЦРП-кит (100 тестова)</t>
  </si>
  <si>
    <t>W., Rose</t>
  </si>
  <si>
    <t>Лабораторијски сат</t>
  </si>
  <si>
    <t>метронидазоле</t>
  </si>
  <si>
    <t>sodium hidrogen carbonat</t>
  </si>
  <si>
    <t>ml</t>
  </si>
  <si>
    <t>histovaks</t>
  </si>
  <si>
    <t>kg</t>
  </si>
  <si>
    <t>формалдехид</t>
  </si>
  <si>
    <t>Маска хируршка</t>
  </si>
  <si>
    <t>Капе хируршке</t>
  </si>
  <si>
    <t>Каљаче хируршке</t>
  </si>
  <si>
    <t>Медицински бензин</t>
  </si>
  <si>
    <t>Количина</t>
  </si>
  <si>
    <t>Цена</t>
  </si>
  <si>
    <t>Коњугат за дијагностику беснила</t>
  </si>
  <si>
    <t>САНИТЕТСКИ И МЕДИЦИНСКИ МАТЕРИЈАЛ</t>
  </si>
  <si>
    <t>ЛАБОРАТОРИЈСКИ МАТЕРИЈАЛ</t>
  </si>
  <si>
    <t>Glazgov Minimum Essential Medium</t>
  </si>
  <si>
    <t>lit</t>
  </si>
  <si>
    <t>Newborn Calf Serum</t>
  </si>
  <si>
    <t>Мантили хируршки</t>
  </si>
  <si>
    <t>Мембранфилтери</t>
  </si>
  <si>
    <t>Сијалица за флуоресцентни микроскоп</t>
  </si>
  <si>
    <t>хлороводонична киселина п.а.</t>
  </si>
  <si>
    <t>pak</t>
  </si>
  <si>
    <t>Кит за RT-PCR</t>
  </si>
  <si>
    <t>Прајмери за PCR</t>
  </si>
  <si>
    <t>Изопропанол п.а.</t>
  </si>
  <si>
    <t xml:space="preserve">Гентамицин од 2 мл </t>
  </si>
  <si>
    <t>Глутамин а 100 гр</t>
  </si>
  <si>
    <t>Азот гас</t>
  </si>
  <si>
    <t>Угљен диоксид гас</t>
  </si>
  <si>
    <t>Игле 0,3-0,5 х 1,5-3</t>
  </si>
  <si>
    <t>Храна за мишеве</t>
  </si>
  <si>
    <t>Стеља за мишеве</t>
  </si>
  <si>
    <t>Бризгалице 1 мл</t>
  </si>
  <si>
    <t>Добављач</t>
  </si>
  <si>
    <t>Од флиса, трослојна, хипоалергијска, велика филтрац. моћ, за једнократну употребу, подесива трака за нос, лако дисање</t>
  </si>
  <si>
    <t>Од филса , за једнократну употребу,м нестерилне, микробиолошки исправне, не иритира кожу, боја зелена</t>
  </si>
  <si>
    <t>Унихем</t>
  </si>
  <si>
    <t>Стаклене са брушеним ознакама постојане на HCl (киселину)</t>
  </si>
  <si>
    <t>Промедиа</t>
  </si>
  <si>
    <t>Узорак</t>
  </si>
  <si>
    <t xml:space="preserve">Комора за бројање ћелија </t>
  </si>
  <si>
    <t>Микротубе од 0,5 мл запремине</t>
  </si>
  <si>
    <t>ПВЦ кутије са поклопцем за садржај до 50 гр</t>
  </si>
  <si>
    <t>П:А: чистоће</t>
  </si>
  <si>
    <t>Може и техничка</t>
  </si>
  <si>
    <t>Kit za RT-PCR, за извођење RT-PCR на непречишћеној RNK</t>
  </si>
  <si>
    <t>Прајмери за PCR, до 30 нуклеотида, по накнадно достављеној секвенци</t>
  </si>
  <si>
    <t>Medical shop</t>
  </si>
  <si>
    <t>Апотека</t>
  </si>
  <si>
    <t>Техногас</t>
  </si>
  <si>
    <t>Газшпед</t>
  </si>
  <si>
    <t>Medical shop, Alfatrade</t>
  </si>
  <si>
    <t>стерилна компреса 10х10цм (8 слојева) појединачно пакована</t>
  </si>
  <si>
    <t>стерилна компреса 5х5цм (8 слојева) појединачно пакована</t>
  </si>
  <si>
    <t>бризгалице са иглом, 1мл, игла 0,45*12мм</t>
  </si>
  <si>
    <t>нестерилни калико завој са утканим рубом 5цм*5м</t>
  </si>
  <si>
    <t>цинк оксидни фластер на тканини 5цм*5м</t>
  </si>
  <si>
    <t>Науч. инст. Темерин</t>
  </si>
  <si>
    <t>про анализи</t>
  </si>
  <si>
    <t>Јед. Мере</t>
  </si>
  <si>
    <t>80 мг/2мл ампуле за и.м./и.в, у облику гентамицин сулфата</t>
  </si>
  <si>
    <t>Опис</t>
  </si>
  <si>
    <t>Ветеринарски завод, Суботица</t>
  </si>
  <si>
    <t>S 6-7, за једнократну употребу израђене од нитрил каучука, без пудера, нестерилне, отпорне на патогене и хемик. (ниво 6), семпер или еквивалент</t>
  </si>
  <si>
    <t>М 7-8, за једнократну употребу израђене од нитрил каучука, без пудера, нестерилне, отпорне на патогене и хемик. (ниво 6), семпер или еквивалент</t>
  </si>
  <si>
    <t>+</t>
  </si>
  <si>
    <t>игле стерилна 0.5*25мм, Нипро или еквивалент</t>
  </si>
  <si>
    <t>игле стерилна 0.45*12мм, Нипро или еквивалент</t>
  </si>
  <si>
    <t>бризгалице стерилне 5мл, троделне, Нипро или еквивалент</t>
  </si>
  <si>
    <t>бризгалице стерилне 2мл, троделне, Нипро или еквивалент</t>
  </si>
  <si>
    <t>апотека</t>
  </si>
  <si>
    <t>Фластер на свили</t>
  </si>
  <si>
    <t>Фластер платнени 5*5</t>
  </si>
  <si>
    <t>Унихем, Мedical shop</t>
  </si>
  <si>
    <t>x</t>
  </si>
  <si>
    <t>Алфатрејд, Мedical</t>
  </si>
  <si>
    <t>Мedical shop</t>
  </si>
  <si>
    <t>Бактериолошке подлоге за контролу стерилности - крвни агар</t>
  </si>
  <si>
    <t>Бактериолошке подлоге за контролу стерилности - ендо агар</t>
  </si>
  <si>
    <t>Бактериолошке подлоге за контролу стерилности - сабуро агар</t>
  </si>
  <si>
    <t>Наставци за аутоматске пипете, пластични, за једнократну употребу, волумена од 200 микролитара, за Еppendorf i Socorex pipeta</t>
  </si>
  <si>
    <t>Епрувете пластичне конусне 16/100  10мл, градуиране</t>
  </si>
  <si>
    <t>Епрувете пластичне конусне 16/100, волумен 10 мл, са навојним затварачем, стерилне, градуиране</t>
  </si>
  <si>
    <t>Епрувете пластичне конусне градуиране  50мл</t>
  </si>
  <si>
    <t>Вредност</t>
  </si>
  <si>
    <t>Бензалконијум хлорид 5%</t>
  </si>
  <si>
    <t>5% за дезинфекцију</t>
  </si>
  <si>
    <t xml:space="preserve">П.А. Чистоће NaOH </t>
  </si>
  <si>
    <t>HCl 37% pro analisi</t>
  </si>
  <si>
    <t>96% етил алкохол</t>
  </si>
  <si>
    <t xml:space="preserve">цинк сулфат                               </t>
  </si>
  <si>
    <t>Рукавице L</t>
  </si>
  <si>
    <t>Хидроген 3% раствор</t>
  </si>
  <si>
    <r>
      <t>Хидроген по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100 мл 3%</t>
    </r>
  </si>
  <si>
    <t>giemsa</t>
  </si>
  <si>
    <t>мл</t>
  </si>
  <si>
    <t>may gruenwald</t>
  </si>
  <si>
    <t>х</t>
  </si>
  <si>
    <t>Реагенс за екстракцију нуклеинских киселина</t>
  </si>
  <si>
    <t>Тrizol или еквивалент</t>
  </si>
  <si>
    <t>Неутрал, без фосфата (fosphate free); нетоксичан за ћелије, pH 1:10 у води 7.0 до 8.0; проводљивост 1:10 у води максимално 5.0; "SERVA 7х" или еквивалент</t>
  </si>
  <si>
    <t>Микротитар плоче за културу ћелија, тестиране за културу ћелија, 8х12 бунара</t>
  </si>
  <si>
    <t>Teчни детерџент а 10 лит.</t>
  </si>
  <si>
    <t>L 8-9, гумене за једнократну употребу израђене од нитрил каучука, без пудера, нестерилне, отпорне на патогене и хемик. (ниво 6), семпер или еквивалент</t>
  </si>
  <si>
    <t>ХL 9-10, гумене за једнократну употребу израђене од нитрил каучука, без пудера, нестерилне, отпорне на патогене и хемик. (ниво 6), семпер или еквивалент</t>
  </si>
  <si>
    <t>Са л-глутамином, без триптозо фосфата и соде бикарбоне, у праху, пак. за 1 лит.</t>
  </si>
  <si>
    <t>Целулозноацетатна мембрана  0,22 микрометра, паковање 50 ком, пречник 14cm</t>
  </si>
  <si>
    <t>у гранулама</t>
  </si>
  <si>
    <t>Milenijum, Beograd</t>
  </si>
  <si>
    <t>Vivogen Z.Jovina, BG</t>
  </si>
  <si>
    <t>RTC Beograd</t>
  </si>
  <si>
    <t>Мешавина од минимум 2 моноклонска антитела класе IgG2a на нуклеокапсид вируса беснила, коњугована са флуоресцеин изотиоцијанатом, у лиофилизованој форми, са радним разређењем од мин. 1:150 на пробној титрацији</t>
  </si>
  <si>
    <t>Суперлаб, Лабпро</t>
  </si>
  <si>
    <t>Промедиа, Суперлаб, Yunycom</t>
  </si>
  <si>
    <t>Unichem, Yunycom</t>
  </si>
  <si>
    <t>Разлог и оправданост набавке</t>
  </si>
  <si>
    <t>Шпатуле стерилне +</t>
  </si>
  <si>
    <t>Заштитна маска за токсичне супстанце</t>
  </si>
  <si>
    <t>комбиновани фрижидер са малим замрз. делом*</t>
  </si>
  <si>
    <t>фрижидер*</t>
  </si>
  <si>
    <t>замрзивач*</t>
  </si>
  <si>
    <t>Електрични пипетор за стаклене пипете***</t>
  </si>
  <si>
    <t>Сталак за пипете*</t>
  </si>
  <si>
    <t>Једноканална пипета 0,5 мcl до 10 мсl*</t>
  </si>
  <si>
    <t>Апарат за хоризонталну електрофорезу*</t>
  </si>
  <si>
    <t>Комплет варијабилних једноканалних аутоматских пипета које покривају волум. распон пипетирања од 0,1 мcl до 1 мl*</t>
  </si>
  <si>
    <t>УВ- трансилуминатор*</t>
  </si>
  <si>
    <t>УВ- спектрофотометар за волумене узорка до 8 мcl*</t>
  </si>
  <si>
    <t>Аутоклав***</t>
  </si>
  <si>
    <t>Вортекс*</t>
  </si>
  <si>
    <t>Мала центрифуга са ниским бројем обртаја (до 1000х)*</t>
  </si>
  <si>
    <t>Филтер сет за флуоресцентну микроскопију A4 cube за Leica DM1000**</t>
  </si>
  <si>
    <t>Лабораторијска столица****</t>
  </si>
  <si>
    <t>CoolRack за тубе 0,2ml*</t>
  </si>
  <si>
    <t>CoolRack за тубе 1,5ml*</t>
  </si>
  <si>
    <t>Пинцета метална већа 15-20 cm*</t>
  </si>
  <si>
    <t>Пинцета метална мања*</t>
  </si>
  <si>
    <t>Мали портабилни аутоклав, суви стерилизатор, инкубатор или водено купатило са могућношћу регулације температуре у интервалу 50-100*С*</t>
  </si>
  <si>
    <t>Стереомикроскоп</t>
  </si>
  <si>
    <t>Пропипета</t>
  </si>
  <si>
    <t>Носач предметних стакала 20 места</t>
  </si>
  <si>
    <t>Пинцета 10-15 цм</t>
  </si>
  <si>
    <t>Маказе</t>
  </si>
  <si>
    <t>Велика пинцета 15-20 cm</t>
  </si>
  <si>
    <t xml:space="preserve">Поликарбонатни кавез </t>
  </si>
  <si>
    <t xml:space="preserve">Метални кавези велики </t>
  </si>
  <si>
    <t>Пипета градуирана 100 мл</t>
  </si>
  <si>
    <t>са позитивном контролом</t>
  </si>
  <si>
    <t>Сијалица за флуоресцентни микроскоп, живина, 50 W за наизменичну струју, димензије да буду идентичне типу сијалице  Osram HBO50 AС/L1</t>
  </si>
  <si>
    <t>апсолутни етанол</t>
  </si>
  <si>
    <t>Fetal Вovine Serum</t>
  </si>
  <si>
    <t>По могућности из европске уније, за културу ћелија</t>
  </si>
  <si>
    <t>Епрувете платичне конусне, волумен 50 мл, са навојним затварачем, стерилне, градуиране</t>
  </si>
  <si>
    <t>Канада балзам</t>
  </si>
  <si>
    <t>Глицерин технички</t>
  </si>
  <si>
    <t>Наставци за аутоматске пипете са филтером 1000 микролитара у сталку+</t>
  </si>
  <si>
    <t>Наставци за аутоматске пипете са филтером 10 микролитара у сталку+</t>
  </si>
  <si>
    <t>Наставци за аутоматске пипете са филтером 200 микролитара у сталку+</t>
  </si>
  <si>
    <t>Наставци за аутоматске пипете 10 микролитара</t>
  </si>
  <si>
    <t>Жавелова вода +</t>
  </si>
  <si>
    <t>Тест траке за контролу аутоклавирања</t>
  </si>
  <si>
    <t>Сетови за хемијску или биолошку контролу процеса аутоклавирања на 120 о С</t>
  </si>
  <si>
    <t>Pfu DNA ligase sa puferom +++</t>
  </si>
  <si>
    <t>400 U</t>
  </si>
  <si>
    <t>Pfu DNA polymerase sa puferom +++</t>
  </si>
  <si>
    <t>500 U</t>
  </si>
  <si>
    <t>Spin column за чишћење и концентрисање олигонуклеотида ++</t>
  </si>
  <si>
    <t>Кит за обележавање DNA координативном везом са Aleksa Fluor 488 ++</t>
  </si>
  <si>
    <t>Вода за PCR+</t>
  </si>
  <si>
    <t>Микротубе са танким зидом 0.2 мл за PCR+</t>
  </si>
  <si>
    <t>Микротубе са танким зидом 0.5 мл за PCR+</t>
  </si>
  <si>
    <t>Микротубе 1.5 мл транспарентне за микроцентрифугу+</t>
  </si>
  <si>
    <t>Агароза тип I-A+</t>
  </si>
  <si>
    <t>Пуфер TBE (концентрат10X) за молекуларну биологију+</t>
  </si>
  <si>
    <t>грам</t>
  </si>
  <si>
    <t>Tris Пуфер  (100X) за молекуларну биологију +</t>
  </si>
  <si>
    <t>Флуоресцентна боја DAPI ++</t>
  </si>
  <si>
    <t>Флуоресцентна боја Acridin Orange ++</t>
  </si>
  <si>
    <t>мг</t>
  </si>
  <si>
    <t>Кит са флуоресцентном бојом  за прецизну и селективну квантификацију RNA на флуорометру +</t>
  </si>
  <si>
    <t>Кит са флуоресцентном бојом  за прецизну и селективну квантификацију ssDNA на флуорометру +</t>
  </si>
  <si>
    <t>Кит са флуоресцентном бојом  за прецизну и селективну квантификацију dsDNA на флуорометру +</t>
  </si>
  <si>
    <t>Пластичне езе стерилне</t>
  </si>
  <si>
    <t>Пластичне пинцете 5 - 15 цм</t>
  </si>
  <si>
    <t>Кит за детекцију микоплазми флуоресцентном микроскопијом са бојом MycoFluor +++</t>
  </si>
  <si>
    <t>Имунохроматографски тест на B.burgdorferi у телу крпеља</t>
  </si>
  <si>
    <t>Ауринтрикарбоксилна киселина, триамонијумова со+</t>
  </si>
  <si>
    <t>Сет ножева за обдукцију</t>
  </si>
  <si>
    <t>Сет се састоји од 4 ножа и масета за оштрење</t>
  </si>
  <si>
    <t>Динеро д.о.о.</t>
  </si>
  <si>
    <t>Хируршке маказе</t>
  </si>
  <si>
    <t>Хируршке маказе праве тупо-оштре 16.5 cm</t>
  </si>
  <si>
    <t>Хируршке маказе равне тупо-тупе 16.5 cm</t>
  </si>
  <si>
    <t>Лист за месарску тестеру</t>
  </si>
  <si>
    <t>Лист за месарску тестеру 50 cm</t>
  </si>
  <si>
    <t>Wobyhaus</t>
  </si>
  <si>
    <t>Лист за тестеру за метал</t>
  </si>
  <si>
    <t>Лист за тестеру за метал 30 cm</t>
  </si>
  <si>
    <t>Хируршка пинцета</t>
  </si>
  <si>
    <t>Хируршка пинцета 16 cm</t>
  </si>
  <si>
    <t>Држачи за скалпел</t>
  </si>
  <si>
    <t>Држачи скалпел ножића</t>
  </si>
  <si>
    <t>Стакло за компресиону трихинелоскопију</t>
  </si>
  <si>
    <t>Пепсин</t>
  </si>
  <si>
    <t>Пепсин дигестиону анализу на присуство ларви Trichinella Spiralis</t>
  </si>
  <si>
    <t>Дијагностика беснила</t>
  </si>
  <si>
    <t>Анализа- Trichinella Spiralis.</t>
  </si>
  <si>
    <t>Промедиа, Суперлаб</t>
  </si>
  <si>
    <t>Промедиа, Суперлаб, 
Baco veterina</t>
  </si>
  <si>
    <t>Укупно</t>
  </si>
  <si>
    <t>пак 
50 ком</t>
  </si>
  <si>
    <t>ЛЕКОВИ</t>
  </si>
  <si>
    <t>Вакцина против беснила</t>
  </si>
  <si>
    <t>Имуноглобулин (људски) против беснила</t>
  </si>
  <si>
    <t>Хумани антирабијски имуноглобулин</t>
  </si>
  <si>
    <t>пак 96 к</t>
  </si>
  <si>
    <t>Комуналне услуге</t>
  </si>
  <si>
    <t>Конто</t>
  </si>
  <si>
    <t>план</t>
  </si>
  <si>
    <t>ПТТ</t>
  </si>
  <si>
    <t>ПТТ, телефон, интернет</t>
  </si>
  <si>
    <t>Укупно на конту</t>
  </si>
  <si>
    <t>Осигурање</t>
  </si>
  <si>
    <t>Осигурање имовине и лица</t>
  </si>
  <si>
    <t>Маркице за превоз</t>
  </si>
  <si>
    <t>Маркице за превоз запослених</t>
  </si>
  <si>
    <t>Трошкови службеног пута у земљи</t>
  </si>
  <si>
    <t>Смештај</t>
  </si>
  <si>
    <t>Превоз на службеном путу</t>
  </si>
  <si>
    <t>Трошкови службеног пута у иностранству</t>
  </si>
  <si>
    <t>Превоз даваоца плазме</t>
  </si>
  <si>
    <t>Такси у оквиру редовног рада</t>
  </si>
  <si>
    <t>Услуге по уговору о делу</t>
  </si>
  <si>
    <t>Интелектуалне</t>
  </si>
  <si>
    <t>Ветеринарске</t>
  </si>
  <si>
    <t>Грађевинске</t>
  </si>
  <si>
    <t>Одржавање рачунарске опреме</t>
  </si>
  <si>
    <t>Одржавање рачунарске опреме и софтвера</t>
  </si>
  <si>
    <t>Услуге информисања и часописи</t>
  </si>
  <si>
    <t>Претплате и огласи за тендере</t>
  </si>
  <si>
    <t>Трошкови репрезентације</t>
  </si>
  <si>
    <t>Ино трошкови и остале услуге</t>
  </si>
  <si>
    <t>Текуће одржавање зграде</t>
  </si>
  <si>
    <t>Поправка опреме</t>
  </si>
  <si>
    <t>Стручна литература</t>
  </si>
  <si>
    <t>Бензин</t>
  </si>
  <si>
    <t>Конто
4267</t>
  </si>
  <si>
    <t>Конто 5122</t>
  </si>
  <si>
    <t>Конто 5125</t>
  </si>
  <si>
    <t>ОПРЕМА - донације 4.000.000</t>
  </si>
  <si>
    <t>ОПРЕМА - сопствена сред 400.000</t>
  </si>
  <si>
    <t>Производи за хигијену</t>
  </si>
  <si>
    <t>Материјал за посебне намене</t>
  </si>
  <si>
    <t>Административна опрема</t>
  </si>
  <si>
    <t>Канцеларијски административни материјал</t>
  </si>
  <si>
    <t>Канц.администр. материјал и опрема за ЗНР</t>
  </si>
  <si>
    <t>Укупно план набавки на који се ЗЈН не примењује</t>
  </si>
  <si>
    <t>Укупно план набавки за 2015. годину</t>
  </si>
  <si>
    <t>FITC антихумани IgG коњугат</t>
  </si>
  <si>
    <t>РЕПУБЛИКА СРБИЈА</t>
  </si>
  <si>
    <t>АУТОНОМНА ПОКРАЈИНА ВОЈВОДИНА</t>
  </si>
  <si>
    <t xml:space="preserve">ЗАВОД ЗА АНТИРАБИЧНУ ЗАШТИТУ - </t>
  </si>
  <si>
    <t>ПАСТЕРОВ ЗАВОД, НОВИ САД</t>
  </si>
  <si>
    <t>НОВИ САД</t>
  </si>
  <si>
    <t>Председник Управног одбора</t>
  </si>
  <si>
    <t>Проф. др Милан Матавуљ</t>
  </si>
  <si>
    <t>План јавних набавки за 2015. годину</t>
  </si>
  <si>
    <t>План набавки на које се Закон не примењује</t>
  </si>
  <si>
    <t xml:space="preserve">Натријум додецил сулфат </t>
  </si>
  <si>
    <t>DNA ladder 50 до 800 bp +</t>
  </si>
  <si>
    <t>Укупно план јавних набавки</t>
  </si>
  <si>
    <t>Текуће одржавање зграде - грејање</t>
  </si>
  <si>
    <t>Текуће одржавање зграде - водоинсталатерски</t>
  </si>
  <si>
    <t>Број: 01-29/2</t>
  </si>
  <si>
    <t>30.07.2015.</t>
  </si>
  <si>
    <t>РЕБАЛАНС ПЛАНА НАБАВКИ ЗА 2015. ГОДИНУ</t>
  </si>
  <si>
    <t>Материјал за посебне намене-грађевински мат.</t>
  </si>
  <si>
    <t>Хидроген по 100 мл 3%</t>
  </si>
  <si>
    <t>Грађевински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</si>
</sst>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rgb="FFFF000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0"/>
      <color rgb="FFC00000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F5A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A6E4"/>
        <bgColor indexed="64"/>
      </patternFill>
    </fill>
    <fill>
      <patternFill patternType="solid">
        <fgColor rgb="FFFCD0F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right" vertical="center"/>
    </xf>
    <xf numFmtId="1" fontId="2" fillId="5" borderId="2" xfId="0" applyNumberFormat="1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4" fontId="2" fillId="7" borderId="2" xfId="0" applyNumberFormat="1" applyFont="1" applyFill="1" applyBorder="1" applyAlignment="1">
      <alignment horizontal="right" vertical="center"/>
    </xf>
    <xf numFmtId="1" fontId="2" fillId="7" borderId="2" xfId="0" applyNumberFormat="1" applyFont="1" applyFill="1" applyBorder="1" applyAlignment="1">
      <alignment horizontal="right" vertical="center"/>
    </xf>
    <xf numFmtId="4" fontId="2" fillId="7" borderId="2" xfId="0" applyNumberFormat="1" applyFont="1" applyFill="1" applyBorder="1" applyAlignment="1">
      <alignment horizontal="right" vertical="center" wrapText="1"/>
    </xf>
    <xf numFmtId="0" fontId="2" fillId="7" borderId="2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/>
    </xf>
    <xf numFmtId="4" fontId="2" fillId="8" borderId="2" xfId="0" applyNumberFormat="1" applyFont="1" applyFill="1" applyBorder="1" applyAlignment="1">
      <alignment horizontal="right" vertical="center"/>
    </xf>
    <xf numFmtId="0" fontId="2" fillId="8" borderId="2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/>
    </xf>
    <xf numFmtId="4" fontId="2" fillId="9" borderId="2" xfId="0" applyNumberFormat="1" applyFont="1" applyFill="1" applyBorder="1" applyAlignment="1">
      <alignment horizontal="right" vertical="center"/>
    </xf>
    <xf numFmtId="1" fontId="2" fillId="9" borderId="2" xfId="0" applyNumberFormat="1" applyFont="1" applyFill="1" applyBorder="1" applyAlignment="1">
      <alignment horizontal="right" vertical="center"/>
    </xf>
    <xf numFmtId="4" fontId="2" fillId="9" borderId="3" xfId="0" applyNumberFormat="1" applyFont="1" applyFill="1" applyBorder="1" applyAlignment="1">
      <alignment horizontal="right" vertical="center"/>
    </xf>
    <xf numFmtId="0" fontId="2" fillId="9" borderId="2" xfId="0" applyFont="1" applyFill="1" applyBorder="1" applyAlignment="1">
      <alignment vertical="center" wrapText="1"/>
    </xf>
    <xf numFmtId="4" fontId="2" fillId="9" borderId="3" xfId="0" applyNumberFormat="1" applyFont="1" applyFill="1" applyBorder="1" applyAlignment="1">
      <alignment vertical="center" wrapText="1"/>
    </xf>
    <xf numFmtId="4" fontId="2" fillId="9" borderId="1" xfId="0" applyNumberFormat="1" applyFont="1" applyFill="1" applyBorder="1" applyAlignment="1">
      <alignment vertical="center" wrapText="1"/>
    </xf>
    <xf numFmtId="0" fontId="2" fillId="9" borderId="3" xfId="0" applyFont="1" applyFill="1" applyBorder="1" applyAlignment="1">
      <alignment vertical="center"/>
    </xf>
    <xf numFmtId="4" fontId="2" fillId="9" borderId="4" xfId="0" applyNumberFormat="1" applyFont="1" applyFill="1" applyBorder="1" applyAlignment="1">
      <alignment horizontal="right" vertical="center"/>
    </xf>
    <xf numFmtId="3" fontId="2" fillId="8" borderId="2" xfId="0" applyNumberFormat="1" applyFont="1" applyFill="1" applyBorder="1" applyAlignment="1">
      <alignment horizontal="right" vertical="center"/>
    </xf>
    <xf numFmtId="0" fontId="2" fillId="8" borderId="2" xfId="0" applyFont="1" applyFill="1" applyBorder="1" applyAlignment="1">
      <alignment horizontal="right" vertical="center"/>
    </xf>
    <xf numFmtId="4" fontId="1" fillId="10" borderId="2" xfId="0" applyNumberFormat="1" applyFont="1" applyFill="1" applyBorder="1" applyAlignment="1">
      <alignment horizontal="right" vertical="center"/>
    </xf>
    <xf numFmtId="49" fontId="1" fillId="10" borderId="2" xfId="0" applyNumberFormat="1" applyFont="1" applyFill="1" applyBorder="1" applyAlignment="1">
      <alignment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right" vertical="center"/>
    </xf>
    <xf numFmtId="1" fontId="2" fillId="4" borderId="2" xfId="0" applyNumberFormat="1" applyFont="1" applyFill="1" applyBorder="1" applyAlignment="1">
      <alignment horizontal="right" vertical="center"/>
    </xf>
    <xf numFmtId="49" fontId="2" fillId="4" borderId="2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4" fontId="1" fillId="6" borderId="2" xfId="0" applyNumberFormat="1" applyFont="1" applyFill="1" applyBorder="1" applyAlignment="1">
      <alignment horizontal="right" vertical="center"/>
    </xf>
    <xf numFmtId="49" fontId="1" fillId="6" borderId="2" xfId="0" applyNumberFormat="1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/>
    </xf>
    <xf numFmtId="0" fontId="2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vertical="center" wrapText="1"/>
    </xf>
    <xf numFmtId="0" fontId="2" fillId="11" borderId="2" xfId="0" applyFont="1" applyFill="1" applyBorder="1" applyAlignment="1">
      <alignment horizontal="center" vertical="center"/>
    </xf>
    <xf numFmtId="4" fontId="2" fillId="11" borderId="2" xfId="0" applyNumberFormat="1" applyFont="1" applyFill="1" applyBorder="1" applyAlignment="1">
      <alignment horizontal="right" vertical="center"/>
    </xf>
    <xf numFmtId="1" fontId="2" fillId="11" borderId="2" xfId="0" applyNumberFormat="1" applyFont="1" applyFill="1" applyBorder="1" applyAlignment="1">
      <alignment horizontal="right" vertical="center"/>
    </xf>
    <xf numFmtId="49" fontId="2" fillId="11" borderId="2" xfId="0" applyNumberFormat="1" applyFont="1" applyFill="1" applyBorder="1" applyAlignment="1">
      <alignment vertical="center" wrapText="1"/>
    </xf>
    <xf numFmtId="0" fontId="2" fillId="11" borderId="2" xfId="0" applyFont="1" applyFill="1" applyBorder="1" applyAlignment="1">
      <alignment vertical="center"/>
    </xf>
    <xf numFmtId="0" fontId="2" fillId="11" borderId="2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horizontal="right" vertical="center"/>
    </xf>
    <xf numFmtId="0" fontId="2" fillId="11" borderId="2" xfId="0" applyFont="1" applyFill="1" applyBorder="1" applyAlignment="1">
      <alignment horizontal="left" vertical="center" wrapText="1"/>
    </xf>
    <xf numFmtId="4" fontId="2" fillId="11" borderId="2" xfId="0" applyNumberFormat="1" applyFont="1" applyFill="1" applyBorder="1" applyAlignment="1">
      <alignment horizontal="right" vertical="center" wrapText="1"/>
    </xf>
    <xf numFmtId="49" fontId="2" fillId="11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4" fontId="1" fillId="12" borderId="2" xfId="0" applyNumberFormat="1" applyFont="1" applyFill="1" applyBorder="1" applyAlignment="1">
      <alignment horizontal="right" vertical="center"/>
    </xf>
    <xf numFmtId="4" fontId="1" fillId="13" borderId="2" xfId="0" applyNumberFormat="1" applyFont="1" applyFill="1" applyBorder="1" applyAlignment="1">
      <alignment horizontal="right" vertical="center"/>
    </xf>
    <xf numFmtId="0" fontId="7" fillId="12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4" fontId="2" fillId="12" borderId="2" xfId="0" applyNumberFormat="1" applyFont="1" applyFill="1" applyBorder="1" applyAlignment="1">
      <alignment horizontal="right" vertical="center"/>
    </xf>
    <xf numFmtId="1" fontId="2" fillId="12" borderId="2" xfId="0" applyNumberFormat="1" applyFont="1" applyFill="1" applyBorder="1" applyAlignment="1">
      <alignment horizontal="right" vertical="center"/>
    </xf>
    <xf numFmtId="4" fontId="2" fillId="12" borderId="2" xfId="0" applyNumberFormat="1" applyFont="1" applyFill="1" applyBorder="1" applyAlignment="1">
      <alignment horizontal="right" vertical="center" wrapText="1"/>
    </xf>
    <xf numFmtId="0" fontId="2" fillId="12" borderId="2" xfId="0" applyFont="1" applyFill="1" applyBorder="1" applyAlignment="1">
      <alignment horizontal="left" vertical="center"/>
    </xf>
    <xf numFmtId="0" fontId="2" fillId="12" borderId="2" xfId="0" applyFont="1" applyFill="1" applyBorder="1" applyAlignment="1">
      <alignment horizontal="center" vertical="center"/>
    </xf>
    <xf numFmtId="3" fontId="2" fillId="12" borderId="2" xfId="0" applyNumberFormat="1" applyFont="1" applyFill="1" applyBorder="1" applyAlignment="1">
      <alignment horizontal="right" vertical="center"/>
    </xf>
    <xf numFmtId="0" fontId="2" fillId="12" borderId="3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left" vertical="center"/>
    </xf>
    <xf numFmtId="0" fontId="2" fillId="12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9" fontId="2" fillId="11" borderId="2" xfId="0" applyNumberFormat="1" applyFont="1" applyFill="1" applyBorder="1" applyAlignment="1">
      <alignment vertical="center" wrapText="1"/>
    </xf>
    <xf numFmtId="49" fontId="4" fillId="11" borderId="2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vertical="center" wrapText="1"/>
    </xf>
    <xf numFmtId="4" fontId="4" fillId="11" borderId="2" xfId="0" applyNumberFormat="1" applyFont="1" applyFill="1" applyBorder="1" applyAlignment="1">
      <alignment horizontal="right" vertical="center"/>
    </xf>
    <xf numFmtId="1" fontId="4" fillId="11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11" borderId="2" xfId="0" applyFont="1" applyFill="1" applyBorder="1" applyAlignment="1">
      <alignment horizontal="right" vertical="center"/>
    </xf>
    <xf numFmtId="0" fontId="4" fillId="11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11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/>
    </xf>
    <xf numFmtId="4" fontId="4" fillId="8" borderId="2" xfId="0" applyNumberFormat="1" applyFont="1" applyFill="1" applyBorder="1" applyAlignment="1">
      <alignment horizontal="right" vertical="center"/>
    </xf>
    <xf numFmtId="3" fontId="4" fillId="8" borderId="2" xfId="0" applyNumberFormat="1" applyFont="1" applyFill="1" applyBorder="1" applyAlignment="1">
      <alignment horizontal="right" vertical="center"/>
    </xf>
    <xf numFmtId="0" fontId="4" fillId="8" borderId="2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right" vertical="center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vertical="center"/>
    </xf>
    <xf numFmtId="0" fontId="10" fillId="11" borderId="2" xfId="0" applyFont="1" applyFill="1" applyBorder="1" applyAlignment="1">
      <alignment horizontal="center" vertical="center"/>
    </xf>
    <xf numFmtId="4" fontId="10" fillId="11" borderId="2" xfId="0" applyNumberFormat="1" applyFont="1" applyFill="1" applyBorder="1" applyAlignment="1">
      <alignment horizontal="right" vertical="center"/>
    </xf>
    <xf numFmtId="49" fontId="10" fillId="11" borderId="2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8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vertical="center"/>
    </xf>
    <xf numFmtId="4" fontId="10" fillId="8" borderId="2" xfId="0" applyNumberFormat="1" applyFont="1" applyFill="1" applyBorder="1" applyAlignment="1">
      <alignment horizontal="right" vertical="center"/>
    </xf>
    <xf numFmtId="0" fontId="10" fillId="8" borderId="2" xfId="0" applyFont="1" applyFill="1" applyBorder="1" applyAlignment="1">
      <alignment horizontal="right" vertical="center"/>
    </xf>
    <xf numFmtId="0" fontId="10" fillId="8" borderId="2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8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right" vertical="center"/>
    </xf>
    <xf numFmtId="1" fontId="4" fillId="9" borderId="2" xfId="0" applyNumberFormat="1" applyFont="1" applyFill="1" applyBorder="1" applyAlignment="1">
      <alignment horizontal="right" vertical="center"/>
    </xf>
    <xf numFmtId="0" fontId="4" fillId="9" borderId="2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vertical="center" wrapText="1"/>
    </xf>
    <xf numFmtId="4" fontId="4" fillId="9" borderId="2" xfId="0" applyNumberFormat="1" applyFont="1" applyFill="1" applyBorder="1" applyAlignment="1">
      <alignment horizontal="right" vertical="center"/>
    </xf>
    <xf numFmtId="49" fontId="4" fillId="9" borderId="2" xfId="0" applyNumberFormat="1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4" fontId="9" fillId="14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1" fontId="2" fillId="0" borderId="2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2" fillId="12" borderId="2" xfId="0" applyNumberFormat="1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left" vertical="center"/>
    </xf>
    <xf numFmtId="0" fontId="5" fillId="12" borderId="2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vertical="center" wrapText="1"/>
    </xf>
    <xf numFmtId="49" fontId="2" fillId="4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49" fontId="10" fillId="11" borderId="2" xfId="0" applyNumberFormat="1" applyFont="1" applyFill="1" applyBorder="1" applyAlignment="1">
      <alignment vertical="center" wrapText="1"/>
    </xf>
    <xf numFmtId="0" fontId="5" fillId="14" borderId="3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9" borderId="3" xfId="0" applyNumberFormat="1" applyFont="1" applyFill="1" applyBorder="1" applyAlignment="1">
      <alignment vertical="center" wrapText="1"/>
    </xf>
    <xf numFmtId="4" fontId="2" fillId="9" borderId="1" xfId="0" applyNumberFormat="1" applyFont="1" applyFill="1" applyBorder="1" applyAlignment="1">
      <alignment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4" fontId="2" fillId="7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/>
    </xf>
    <xf numFmtId="0" fontId="4" fillId="11" borderId="2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4" fillId="11" borderId="2" xfId="0" applyNumberFormat="1" applyFont="1" applyFill="1" applyBorder="1" applyAlignment="1">
      <alignment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49" fontId="2" fillId="11" borderId="2" xfId="0" applyNumberFormat="1" applyFont="1" applyFill="1" applyBorder="1" applyAlignment="1">
      <alignment horizontal="center" vertical="center" wrapText="1"/>
    </xf>
    <xf numFmtId="49" fontId="2" fillId="11" borderId="2" xfId="0" applyNumberFormat="1" applyFont="1" applyFill="1" applyBorder="1" applyAlignment="1">
      <alignment vertical="center" wrapText="1"/>
    </xf>
    <xf numFmtId="4" fontId="2" fillId="9" borderId="4" xfId="0" applyNumberFormat="1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left" vertical="center"/>
    </xf>
    <xf numFmtId="49" fontId="4" fillId="9" borderId="2" xfId="0" applyNumberFormat="1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1" fontId="2" fillId="0" borderId="6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D"/>
      <color rgb="FFFCD0F0"/>
      <color rgb="FFFFFFAF"/>
      <color rgb="FFFFFFFF"/>
      <color rgb="FFFAA6E4"/>
      <color rgb="FFFBF5A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1"/>
  <sheetViews>
    <sheetView topLeftCell="A163" zoomScaleNormal="100" workbookViewId="0">
      <selection activeCell="D167" sqref="D167"/>
    </sheetView>
  </sheetViews>
  <sheetFormatPr defaultRowHeight="12.75" x14ac:dyDescent="0.2"/>
  <cols>
    <col min="1" max="1" width="5.42578125" style="1" customWidth="1"/>
    <col min="2" max="2" width="42.42578125" style="1" customWidth="1"/>
    <col min="3" max="3" width="5.5703125" style="1" customWidth="1"/>
    <col min="4" max="4" width="17.42578125" style="16" customWidth="1"/>
    <col min="5" max="5" width="9" style="17" customWidth="1"/>
    <col min="6" max="6" width="17.5703125" style="16" customWidth="1"/>
    <col min="7" max="9" width="9.140625" style="1"/>
    <col min="10" max="10" width="25.85546875" style="1" customWidth="1"/>
    <col min="11" max="11" width="15.140625" style="1" customWidth="1"/>
    <col min="12" max="12" width="6.5703125" style="2" customWidth="1"/>
    <col min="13" max="13" width="20.28515625" style="1" customWidth="1"/>
    <col min="14" max="15" width="9.140625" style="1"/>
    <col min="16" max="16" width="11.7109375" style="1" bestFit="1" customWidth="1"/>
    <col min="17" max="17" width="11" style="1" customWidth="1"/>
    <col min="18" max="16384" width="9.140625" style="1"/>
  </cols>
  <sheetData>
    <row r="1" spans="1:13" ht="15" x14ac:dyDescent="0.2">
      <c r="A1" s="191" t="s">
        <v>302</v>
      </c>
      <c r="B1" s="191"/>
      <c r="C1" s="191"/>
    </row>
    <row r="2" spans="1:13" ht="15" x14ac:dyDescent="0.2">
      <c r="A2" s="191" t="s">
        <v>303</v>
      </c>
      <c r="B2" s="191"/>
      <c r="C2" s="191"/>
    </row>
    <row r="3" spans="1:13" ht="15" x14ac:dyDescent="0.2">
      <c r="A3" s="191" t="s">
        <v>304</v>
      </c>
      <c r="B3" s="191"/>
      <c r="C3" s="191"/>
    </row>
    <row r="4" spans="1:13" ht="15" x14ac:dyDescent="0.2">
      <c r="A4" s="191" t="s">
        <v>305</v>
      </c>
      <c r="B4" s="191"/>
      <c r="C4" s="191"/>
    </row>
    <row r="5" spans="1:13" ht="15" x14ac:dyDescent="0.2">
      <c r="A5" s="191" t="s">
        <v>316</v>
      </c>
      <c r="B5" s="191"/>
      <c r="C5" s="191"/>
    </row>
    <row r="6" spans="1:13" ht="15" x14ac:dyDescent="0.2">
      <c r="A6" s="191" t="s">
        <v>317</v>
      </c>
      <c r="B6" s="191"/>
      <c r="C6" s="191"/>
    </row>
    <row r="7" spans="1:13" ht="15" x14ac:dyDescent="0.2">
      <c r="A7" s="191" t="s">
        <v>306</v>
      </c>
      <c r="B7" s="191"/>
      <c r="C7" s="191"/>
    </row>
    <row r="8" spans="1:13" ht="38.25" customHeight="1" x14ac:dyDescent="0.2">
      <c r="A8" s="190" t="s">
        <v>318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3" ht="15.75" x14ac:dyDescent="0.2">
      <c r="A9" s="227" t="s">
        <v>309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110"/>
      <c r="M9" s="110"/>
    </row>
    <row r="11" spans="1:13" ht="31.5" customHeight="1" x14ac:dyDescent="0.2">
      <c r="A11" s="88" t="s">
        <v>289</v>
      </c>
      <c r="B11" s="13" t="s">
        <v>254</v>
      </c>
      <c r="C11" s="4" t="s">
        <v>102</v>
      </c>
      <c r="D11" s="25" t="s">
        <v>53</v>
      </c>
      <c r="E11" s="26" t="s">
        <v>52</v>
      </c>
      <c r="F11" s="25" t="s">
        <v>127</v>
      </c>
      <c r="G11" s="199" t="s">
        <v>104</v>
      </c>
      <c r="H11" s="199"/>
      <c r="I11" s="199"/>
      <c r="J11" s="199"/>
      <c r="K11" s="4" t="s">
        <v>76</v>
      </c>
      <c r="L11" s="4" t="s">
        <v>82</v>
      </c>
      <c r="M11" s="4" t="s">
        <v>158</v>
      </c>
    </row>
    <row r="12" spans="1:13" x14ac:dyDescent="0.2">
      <c r="A12" s="24">
        <v>1</v>
      </c>
      <c r="B12" s="67" t="s">
        <v>255</v>
      </c>
      <c r="C12" s="68" t="s">
        <v>14</v>
      </c>
      <c r="D12" s="69">
        <v>1120.06</v>
      </c>
      <c r="E12" s="70">
        <v>2300</v>
      </c>
      <c r="F12" s="69">
        <f>D12*E12</f>
        <v>2576138</v>
      </c>
      <c r="G12" s="200"/>
      <c r="H12" s="201"/>
      <c r="I12" s="201"/>
      <c r="J12" s="201"/>
      <c r="K12" s="71"/>
      <c r="L12" s="24"/>
      <c r="M12" s="72"/>
    </row>
    <row r="13" spans="1:13" x14ac:dyDescent="0.2">
      <c r="A13" s="24">
        <v>2</v>
      </c>
      <c r="B13" s="67" t="s">
        <v>257</v>
      </c>
      <c r="C13" s="68" t="s">
        <v>14</v>
      </c>
      <c r="D13" s="69">
        <v>22.6</v>
      </c>
      <c r="E13" s="70">
        <v>1000000</v>
      </c>
      <c r="F13" s="69">
        <f t="shared" ref="F13:F14" si="0">D13*E13</f>
        <v>22600000</v>
      </c>
      <c r="G13" s="200"/>
      <c r="H13" s="201"/>
      <c r="I13" s="201"/>
      <c r="J13" s="201"/>
      <c r="K13" s="71"/>
      <c r="L13" s="24"/>
      <c r="M13" s="72"/>
    </row>
    <row r="14" spans="1:13" x14ac:dyDescent="0.2">
      <c r="A14" s="24">
        <v>3</v>
      </c>
      <c r="B14" s="67" t="s">
        <v>256</v>
      </c>
      <c r="C14" s="68" t="s">
        <v>14</v>
      </c>
      <c r="D14" s="69">
        <v>45.61</v>
      </c>
      <c r="E14" s="70">
        <v>511130</v>
      </c>
      <c r="F14" s="69">
        <f t="shared" si="0"/>
        <v>23312639.300000001</v>
      </c>
      <c r="G14" s="201"/>
      <c r="H14" s="201"/>
      <c r="I14" s="201"/>
      <c r="J14" s="201"/>
      <c r="K14" s="71"/>
      <c r="L14" s="24"/>
      <c r="M14" s="72"/>
    </row>
    <row r="15" spans="1:13" s="14" customFormat="1" ht="18" customHeight="1" x14ac:dyDescent="0.2">
      <c r="A15" s="217" t="s">
        <v>252</v>
      </c>
      <c r="B15" s="218"/>
      <c r="C15" s="218"/>
      <c r="D15" s="218"/>
      <c r="E15" s="219"/>
      <c r="F15" s="63">
        <f>SUM(F12:F14)</f>
        <v>48488777.299999997</v>
      </c>
      <c r="G15" s="214"/>
      <c r="H15" s="215"/>
      <c r="I15" s="215"/>
      <c r="J15" s="216"/>
      <c r="K15" s="64"/>
      <c r="L15" s="65"/>
      <c r="M15" s="66"/>
    </row>
    <row r="16" spans="1:13" ht="36" customHeight="1" x14ac:dyDescent="0.2"/>
    <row r="17" spans="1:13" ht="31.5" customHeight="1" x14ac:dyDescent="0.2">
      <c r="A17" s="89" t="s">
        <v>289</v>
      </c>
      <c r="B17" s="11" t="s">
        <v>56</v>
      </c>
      <c r="C17" s="5" t="s">
        <v>102</v>
      </c>
      <c r="D17" s="12" t="s">
        <v>53</v>
      </c>
      <c r="E17" s="6" t="s">
        <v>52</v>
      </c>
      <c r="F17" s="12" t="s">
        <v>127</v>
      </c>
      <c r="G17" s="242" t="s">
        <v>104</v>
      </c>
      <c r="H17" s="242"/>
      <c r="I17" s="242"/>
      <c r="J17" s="242"/>
      <c r="K17" s="5" t="s">
        <v>76</v>
      </c>
      <c r="L17" s="5" t="s">
        <v>82</v>
      </c>
      <c r="M17" s="5" t="s">
        <v>158</v>
      </c>
    </row>
    <row r="18" spans="1:13" x14ac:dyDescent="0.2">
      <c r="A18" s="76">
        <v>1</v>
      </c>
      <c r="B18" s="77" t="s">
        <v>35</v>
      </c>
      <c r="C18" s="78" t="s">
        <v>14</v>
      </c>
      <c r="D18" s="79">
        <v>46.05</v>
      </c>
      <c r="E18" s="80">
        <v>50</v>
      </c>
      <c r="F18" s="79">
        <f>D18*E18</f>
        <v>2302.5</v>
      </c>
      <c r="G18" s="228"/>
      <c r="H18" s="240"/>
      <c r="I18" s="240"/>
      <c r="J18" s="240"/>
      <c r="K18" s="81" t="s">
        <v>90</v>
      </c>
      <c r="L18" s="76"/>
      <c r="M18" s="82"/>
    </row>
    <row r="19" spans="1:13" s="125" customFormat="1" x14ac:dyDescent="0.2">
      <c r="A19" s="76">
        <v>2</v>
      </c>
      <c r="B19" s="122" t="s">
        <v>2</v>
      </c>
      <c r="C19" s="121" t="s">
        <v>24</v>
      </c>
      <c r="D19" s="123">
        <v>660</v>
      </c>
      <c r="E19" s="124">
        <v>60</v>
      </c>
      <c r="F19" s="79">
        <f t="shared" ref="F19:F82" si="1">D19*E19</f>
        <v>39600</v>
      </c>
      <c r="G19" s="228"/>
      <c r="H19" s="228"/>
      <c r="I19" s="228"/>
      <c r="J19" s="228"/>
      <c r="K19" s="112" t="s">
        <v>90</v>
      </c>
      <c r="L19" s="119"/>
      <c r="M19" s="120"/>
    </row>
    <row r="20" spans="1:13" x14ac:dyDescent="0.2">
      <c r="A20" s="76">
        <v>3</v>
      </c>
      <c r="B20" s="77" t="s">
        <v>3</v>
      </c>
      <c r="C20" s="78" t="s">
        <v>13</v>
      </c>
      <c r="D20" s="79">
        <v>5200</v>
      </c>
      <c r="E20" s="80">
        <v>2</v>
      </c>
      <c r="F20" s="79">
        <f t="shared" si="1"/>
        <v>10400</v>
      </c>
      <c r="G20" s="240"/>
      <c r="H20" s="240"/>
      <c r="I20" s="240"/>
      <c r="J20" s="240"/>
      <c r="K20" s="81" t="s">
        <v>90</v>
      </c>
      <c r="L20" s="76"/>
      <c r="M20" s="82"/>
    </row>
    <row r="21" spans="1:13" x14ac:dyDescent="0.2">
      <c r="A21" s="76">
        <v>4</v>
      </c>
      <c r="B21" s="77" t="s">
        <v>5</v>
      </c>
      <c r="C21" s="78" t="s">
        <v>14</v>
      </c>
      <c r="D21" s="79">
        <v>3254</v>
      </c>
      <c r="E21" s="80">
        <v>2</v>
      </c>
      <c r="F21" s="79">
        <f t="shared" si="1"/>
        <v>6508</v>
      </c>
      <c r="G21" s="240" t="s">
        <v>83</v>
      </c>
      <c r="H21" s="240"/>
      <c r="I21" s="240"/>
      <c r="J21" s="240"/>
      <c r="K21" s="81" t="s">
        <v>90</v>
      </c>
      <c r="L21" s="76"/>
      <c r="M21" s="82"/>
    </row>
    <row r="22" spans="1:13" s="9" customFormat="1" x14ac:dyDescent="0.2">
      <c r="A22" s="76">
        <v>5</v>
      </c>
      <c r="B22" s="120" t="s">
        <v>164</v>
      </c>
      <c r="C22" s="121" t="s">
        <v>14</v>
      </c>
      <c r="D22" s="79"/>
      <c r="E22" s="126">
        <v>0</v>
      </c>
      <c r="F22" s="79">
        <f t="shared" si="1"/>
        <v>0</v>
      </c>
      <c r="G22" s="226"/>
      <c r="H22" s="226"/>
      <c r="I22" s="226"/>
      <c r="J22" s="226"/>
      <c r="K22" s="83"/>
      <c r="L22" s="78"/>
      <c r="M22" s="83"/>
    </row>
    <row r="23" spans="1:13" s="128" customFormat="1" x14ac:dyDescent="0.2">
      <c r="A23" s="76">
        <v>6</v>
      </c>
      <c r="B23" s="120" t="s">
        <v>165</v>
      </c>
      <c r="C23" s="121" t="s">
        <v>14</v>
      </c>
      <c r="D23" s="123"/>
      <c r="E23" s="126">
        <v>0</v>
      </c>
      <c r="F23" s="79">
        <f t="shared" si="1"/>
        <v>0</v>
      </c>
      <c r="G23" s="225"/>
      <c r="H23" s="225"/>
      <c r="I23" s="225"/>
      <c r="J23" s="225"/>
      <c r="K23" s="127"/>
      <c r="L23" s="121"/>
      <c r="M23" s="127"/>
    </row>
    <row r="24" spans="1:13" s="9" customFormat="1" x14ac:dyDescent="0.2">
      <c r="A24" s="76">
        <v>7</v>
      </c>
      <c r="B24" s="82" t="s">
        <v>176</v>
      </c>
      <c r="C24" s="78" t="s">
        <v>14</v>
      </c>
      <c r="D24" s="79">
        <v>12000</v>
      </c>
      <c r="E24" s="84">
        <v>2</v>
      </c>
      <c r="F24" s="79">
        <f t="shared" si="1"/>
        <v>24000</v>
      </c>
      <c r="G24" s="226"/>
      <c r="H24" s="226"/>
      <c r="I24" s="226"/>
      <c r="J24" s="226"/>
      <c r="K24" s="83"/>
      <c r="L24" s="78"/>
      <c r="M24" s="83"/>
    </row>
    <row r="25" spans="1:13" s="128" customFormat="1" x14ac:dyDescent="0.2">
      <c r="A25" s="76">
        <v>8</v>
      </c>
      <c r="B25" s="120" t="s">
        <v>177</v>
      </c>
      <c r="C25" s="121" t="s">
        <v>14</v>
      </c>
      <c r="D25" s="123"/>
      <c r="E25" s="126">
        <v>0</v>
      </c>
      <c r="F25" s="79">
        <f t="shared" si="1"/>
        <v>0</v>
      </c>
      <c r="G25" s="225"/>
      <c r="H25" s="225"/>
      <c r="I25" s="225"/>
      <c r="J25" s="225"/>
      <c r="K25" s="127"/>
      <c r="L25" s="121"/>
      <c r="M25" s="127"/>
    </row>
    <row r="26" spans="1:13" s="9" customFormat="1" x14ac:dyDescent="0.2">
      <c r="A26" s="76">
        <v>9</v>
      </c>
      <c r="B26" s="120" t="s">
        <v>166</v>
      </c>
      <c r="C26" s="121" t="s">
        <v>14</v>
      </c>
      <c r="D26" s="123">
        <v>15000</v>
      </c>
      <c r="E26" s="126">
        <v>1</v>
      </c>
      <c r="F26" s="79">
        <f t="shared" si="1"/>
        <v>15000</v>
      </c>
      <c r="G26" s="226"/>
      <c r="H26" s="226"/>
      <c r="I26" s="226"/>
      <c r="J26" s="226"/>
      <c r="K26" s="83"/>
      <c r="L26" s="78"/>
      <c r="M26" s="83"/>
    </row>
    <row r="27" spans="1:13" s="128" customFormat="1" x14ac:dyDescent="0.2">
      <c r="A27" s="76">
        <v>10</v>
      </c>
      <c r="B27" s="120" t="s">
        <v>168</v>
      </c>
      <c r="C27" s="121" t="s">
        <v>14</v>
      </c>
      <c r="D27" s="123">
        <v>60000</v>
      </c>
      <c r="E27" s="126">
        <v>0</v>
      </c>
      <c r="F27" s="79">
        <f t="shared" si="1"/>
        <v>0</v>
      </c>
      <c r="G27" s="226"/>
      <c r="H27" s="226"/>
      <c r="I27" s="226"/>
      <c r="J27" s="226"/>
      <c r="K27" s="127"/>
      <c r="L27" s="121"/>
      <c r="M27" s="127"/>
    </row>
    <row r="28" spans="1:13" s="9" customFormat="1" x14ac:dyDescent="0.2">
      <c r="A28" s="76">
        <v>11</v>
      </c>
      <c r="B28" s="82" t="s">
        <v>178</v>
      </c>
      <c r="C28" s="78" t="s">
        <v>14</v>
      </c>
      <c r="D28" s="79">
        <v>1000</v>
      </c>
      <c r="E28" s="84">
        <v>2</v>
      </c>
      <c r="F28" s="79">
        <f t="shared" si="1"/>
        <v>2000</v>
      </c>
      <c r="G28" s="226"/>
      <c r="H28" s="226"/>
      <c r="I28" s="226"/>
      <c r="J28" s="226"/>
      <c r="K28" s="83"/>
      <c r="L28" s="78"/>
      <c r="M28" s="83"/>
    </row>
    <row r="29" spans="1:13" s="9" customFormat="1" x14ac:dyDescent="0.2">
      <c r="A29" s="76">
        <v>12</v>
      </c>
      <c r="B29" s="82" t="s">
        <v>179</v>
      </c>
      <c r="C29" s="78" t="s">
        <v>14</v>
      </c>
      <c r="D29" s="79">
        <v>500</v>
      </c>
      <c r="E29" s="84">
        <v>2</v>
      </c>
      <c r="F29" s="79">
        <f t="shared" si="1"/>
        <v>1000</v>
      </c>
      <c r="G29" s="226"/>
      <c r="H29" s="226"/>
      <c r="I29" s="226"/>
      <c r="J29" s="226"/>
      <c r="K29" s="83"/>
      <c r="L29" s="78"/>
      <c r="M29" s="83"/>
    </row>
    <row r="30" spans="1:13" s="9" customFormat="1" x14ac:dyDescent="0.2">
      <c r="A30" s="76">
        <v>13</v>
      </c>
      <c r="B30" s="82" t="s">
        <v>182</v>
      </c>
      <c r="C30" s="78" t="s">
        <v>14</v>
      </c>
      <c r="D30" s="79">
        <v>1000</v>
      </c>
      <c r="E30" s="84">
        <v>1</v>
      </c>
      <c r="F30" s="79">
        <f t="shared" si="1"/>
        <v>1000</v>
      </c>
      <c r="G30" s="226"/>
      <c r="H30" s="226"/>
      <c r="I30" s="226"/>
      <c r="J30" s="226"/>
      <c r="K30" s="83"/>
      <c r="L30" s="78"/>
      <c r="M30" s="83"/>
    </row>
    <row r="31" spans="1:13" s="9" customFormat="1" x14ac:dyDescent="0.2">
      <c r="A31" s="76">
        <v>14</v>
      </c>
      <c r="B31" s="82" t="s">
        <v>183</v>
      </c>
      <c r="C31" s="78" t="s">
        <v>14</v>
      </c>
      <c r="D31" s="79">
        <v>600</v>
      </c>
      <c r="E31" s="84">
        <v>1</v>
      </c>
      <c r="F31" s="79">
        <f t="shared" si="1"/>
        <v>600</v>
      </c>
      <c r="G31" s="226"/>
      <c r="H31" s="226"/>
      <c r="I31" s="226"/>
      <c r="J31" s="226"/>
      <c r="K31" s="83"/>
      <c r="L31" s="78"/>
      <c r="M31" s="83"/>
    </row>
    <row r="32" spans="1:13" s="9" customFormat="1" x14ac:dyDescent="0.2">
      <c r="A32" s="76">
        <v>15</v>
      </c>
      <c r="B32" s="82" t="s">
        <v>184</v>
      </c>
      <c r="C32" s="78" t="s">
        <v>14</v>
      </c>
      <c r="D32" s="79">
        <v>500</v>
      </c>
      <c r="E32" s="84">
        <v>2</v>
      </c>
      <c r="F32" s="79">
        <f t="shared" si="1"/>
        <v>1000</v>
      </c>
      <c r="G32" s="226"/>
      <c r="H32" s="226"/>
      <c r="I32" s="226"/>
      <c r="J32" s="226"/>
      <c r="K32" s="83"/>
      <c r="L32" s="78"/>
      <c r="M32" s="83"/>
    </row>
    <row r="33" spans="1:13" s="9" customFormat="1" x14ac:dyDescent="0.2">
      <c r="A33" s="76">
        <v>16</v>
      </c>
      <c r="B33" s="82" t="s">
        <v>185</v>
      </c>
      <c r="C33" s="78" t="s">
        <v>14</v>
      </c>
      <c r="D33" s="79">
        <v>2000</v>
      </c>
      <c r="E33" s="84">
        <v>1</v>
      </c>
      <c r="F33" s="79">
        <f t="shared" si="1"/>
        <v>2000</v>
      </c>
      <c r="G33" s="226"/>
      <c r="H33" s="226"/>
      <c r="I33" s="226"/>
      <c r="J33" s="226"/>
      <c r="K33" s="83"/>
      <c r="L33" s="78"/>
      <c r="M33" s="83"/>
    </row>
    <row r="34" spans="1:13" s="9" customFormat="1" x14ac:dyDescent="0.2">
      <c r="A34" s="76">
        <v>17</v>
      </c>
      <c r="B34" s="82" t="s">
        <v>186</v>
      </c>
      <c r="C34" s="78" t="s">
        <v>14</v>
      </c>
      <c r="D34" s="79">
        <v>1000</v>
      </c>
      <c r="E34" s="84">
        <v>1</v>
      </c>
      <c r="F34" s="79">
        <f t="shared" si="1"/>
        <v>1000</v>
      </c>
      <c r="G34" s="226"/>
      <c r="H34" s="226"/>
      <c r="I34" s="226"/>
      <c r="J34" s="226"/>
      <c r="K34" s="83"/>
      <c r="L34" s="78"/>
      <c r="M34" s="83"/>
    </row>
    <row r="35" spans="1:13" s="128" customFormat="1" x14ac:dyDescent="0.2">
      <c r="A35" s="76">
        <v>18</v>
      </c>
      <c r="B35" s="127" t="s">
        <v>230</v>
      </c>
      <c r="C35" s="121" t="s">
        <v>14</v>
      </c>
      <c r="D35" s="126">
        <v>14145</v>
      </c>
      <c r="E35" s="124">
        <v>0</v>
      </c>
      <c r="F35" s="79">
        <f t="shared" si="1"/>
        <v>0</v>
      </c>
      <c r="G35" s="225" t="s">
        <v>231</v>
      </c>
      <c r="H35" s="225"/>
      <c r="I35" s="225"/>
      <c r="J35" s="225"/>
      <c r="K35" s="129" t="s">
        <v>232</v>
      </c>
      <c r="L35" s="121"/>
      <c r="M35" s="127" t="s">
        <v>248</v>
      </c>
    </row>
    <row r="36" spans="1:13" s="128" customFormat="1" ht="25.5" x14ac:dyDescent="0.2">
      <c r="A36" s="76">
        <v>19</v>
      </c>
      <c r="B36" s="127" t="s">
        <v>233</v>
      </c>
      <c r="C36" s="121" t="s">
        <v>14</v>
      </c>
      <c r="D36" s="126">
        <v>619</v>
      </c>
      <c r="E36" s="124">
        <v>0</v>
      </c>
      <c r="F36" s="79">
        <f t="shared" si="1"/>
        <v>0</v>
      </c>
      <c r="G36" s="225" t="s">
        <v>234</v>
      </c>
      <c r="H36" s="225"/>
      <c r="I36" s="225"/>
      <c r="J36" s="225"/>
      <c r="K36" s="129" t="s">
        <v>250</v>
      </c>
      <c r="L36" s="121"/>
      <c r="M36" s="127" t="s">
        <v>248</v>
      </c>
    </row>
    <row r="37" spans="1:13" s="128" customFormat="1" ht="25.5" x14ac:dyDescent="0.2">
      <c r="A37" s="76">
        <v>20</v>
      </c>
      <c r="B37" s="127" t="s">
        <v>233</v>
      </c>
      <c r="C37" s="121" t="s">
        <v>14</v>
      </c>
      <c r="D37" s="126">
        <v>650</v>
      </c>
      <c r="E37" s="124">
        <v>0</v>
      </c>
      <c r="F37" s="79">
        <f t="shared" si="1"/>
        <v>0</v>
      </c>
      <c r="G37" s="225" t="s">
        <v>235</v>
      </c>
      <c r="H37" s="225"/>
      <c r="I37" s="225"/>
      <c r="J37" s="225"/>
      <c r="K37" s="129" t="s">
        <v>250</v>
      </c>
      <c r="L37" s="121"/>
      <c r="M37" s="127" t="s">
        <v>248</v>
      </c>
    </row>
    <row r="38" spans="1:13" s="9" customFormat="1" x14ac:dyDescent="0.2">
      <c r="A38" s="76">
        <v>21</v>
      </c>
      <c r="B38" s="83" t="s">
        <v>236</v>
      </c>
      <c r="C38" s="78" t="s">
        <v>14</v>
      </c>
      <c r="D38" s="84">
        <v>650</v>
      </c>
      <c r="E38" s="80">
        <v>2</v>
      </c>
      <c r="F38" s="79">
        <f t="shared" si="1"/>
        <v>1300</v>
      </c>
      <c r="G38" s="226" t="s">
        <v>237</v>
      </c>
      <c r="H38" s="226"/>
      <c r="I38" s="226"/>
      <c r="J38" s="226"/>
      <c r="K38" s="85" t="s">
        <v>238</v>
      </c>
      <c r="L38" s="78"/>
      <c r="M38" s="83" t="s">
        <v>248</v>
      </c>
    </row>
    <row r="39" spans="1:13" s="9" customFormat="1" x14ac:dyDescent="0.2">
      <c r="A39" s="76">
        <v>22</v>
      </c>
      <c r="B39" s="83" t="s">
        <v>239</v>
      </c>
      <c r="C39" s="78" t="s">
        <v>14</v>
      </c>
      <c r="D39" s="84">
        <v>650</v>
      </c>
      <c r="E39" s="80">
        <v>2</v>
      </c>
      <c r="F39" s="79">
        <f t="shared" si="1"/>
        <v>1300</v>
      </c>
      <c r="G39" s="226" t="s">
        <v>240</v>
      </c>
      <c r="H39" s="226"/>
      <c r="I39" s="226"/>
      <c r="J39" s="226"/>
      <c r="K39" s="85" t="s">
        <v>238</v>
      </c>
      <c r="L39" s="78"/>
      <c r="M39" s="83" t="s">
        <v>248</v>
      </c>
    </row>
    <row r="40" spans="1:13" s="128" customFormat="1" ht="38.25" x14ac:dyDescent="0.2">
      <c r="A40" s="76">
        <v>23</v>
      </c>
      <c r="B40" s="127" t="s">
        <v>241</v>
      </c>
      <c r="C40" s="121" t="s">
        <v>14</v>
      </c>
      <c r="D40" s="126">
        <v>650</v>
      </c>
      <c r="E40" s="124">
        <v>0</v>
      </c>
      <c r="F40" s="79">
        <f t="shared" si="1"/>
        <v>0</v>
      </c>
      <c r="G40" s="225" t="s">
        <v>242</v>
      </c>
      <c r="H40" s="225"/>
      <c r="I40" s="225"/>
      <c r="J40" s="225"/>
      <c r="K40" s="129" t="s">
        <v>251</v>
      </c>
      <c r="L40" s="121"/>
      <c r="M40" s="127" t="s">
        <v>248</v>
      </c>
    </row>
    <row r="41" spans="1:13" s="128" customFormat="1" ht="38.25" x14ac:dyDescent="0.2">
      <c r="A41" s="76">
        <v>24</v>
      </c>
      <c r="B41" s="127" t="s">
        <v>243</v>
      </c>
      <c r="C41" s="121" t="s">
        <v>14</v>
      </c>
      <c r="D41" s="126">
        <v>380</v>
      </c>
      <c r="E41" s="124">
        <v>0</v>
      </c>
      <c r="F41" s="79">
        <f t="shared" si="1"/>
        <v>0</v>
      </c>
      <c r="G41" s="225" t="s">
        <v>244</v>
      </c>
      <c r="H41" s="225"/>
      <c r="I41" s="225"/>
      <c r="J41" s="225"/>
      <c r="K41" s="129" t="s">
        <v>251</v>
      </c>
      <c r="L41" s="121"/>
      <c r="M41" s="127" t="s">
        <v>248</v>
      </c>
    </row>
    <row r="42" spans="1:13" s="9" customFormat="1" ht="38.25" x14ac:dyDescent="0.2">
      <c r="A42" s="76">
        <v>25</v>
      </c>
      <c r="B42" s="83" t="s">
        <v>245</v>
      </c>
      <c r="C42" s="78" t="s">
        <v>14</v>
      </c>
      <c r="D42" s="84">
        <v>1550</v>
      </c>
      <c r="E42" s="80">
        <v>3</v>
      </c>
      <c r="F42" s="79">
        <f t="shared" si="1"/>
        <v>4650</v>
      </c>
      <c r="G42" s="226" t="s">
        <v>245</v>
      </c>
      <c r="H42" s="226"/>
      <c r="I42" s="226"/>
      <c r="J42" s="226"/>
      <c r="K42" s="85" t="s">
        <v>251</v>
      </c>
      <c r="L42" s="78"/>
      <c r="M42" s="85" t="s">
        <v>249</v>
      </c>
    </row>
    <row r="43" spans="1:13" x14ac:dyDescent="0.2">
      <c r="A43" s="76">
        <v>26</v>
      </c>
      <c r="B43" s="122" t="s">
        <v>189</v>
      </c>
      <c r="C43" s="121" t="s">
        <v>14</v>
      </c>
      <c r="D43" s="123">
        <v>705.64</v>
      </c>
      <c r="E43" s="124">
        <v>10</v>
      </c>
      <c r="F43" s="79">
        <f t="shared" si="1"/>
        <v>7056.4</v>
      </c>
      <c r="G43" s="240" t="s">
        <v>80</v>
      </c>
      <c r="H43" s="240"/>
      <c r="I43" s="240"/>
      <c r="J43" s="240"/>
      <c r="K43" s="81" t="s">
        <v>90</v>
      </c>
      <c r="L43" s="76"/>
      <c r="M43" s="82"/>
    </row>
    <row r="44" spans="1:13" x14ac:dyDescent="0.2">
      <c r="A44" s="76">
        <v>27</v>
      </c>
      <c r="B44" s="77" t="s">
        <v>7</v>
      </c>
      <c r="C44" s="78" t="s">
        <v>14</v>
      </c>
      <c r="D44" s="79">
        <v>7.13</v>
      </c>
      <c r="E44" s="80">
        <v>1000</v>
      </c>
      <c r="F44" s="79">
        <f t="shared" si="1"/>
        <v>7130</v>
      </c>
      <c r="G44" s="240" t="s">
        <v>85</v>
      </c>
      <c r="H44" s="240"/>
      <c r="I44" s="240"/>
      <c r="J44" s="240"/>
      <c r="K44" s="81" t="s">
        <v>90</v>
      </c>
      <c r="L44" s="76" t="s">
        <v>117</v>
      </c>
      <c r="M44" s="82"/>
    </row>
    <row r="45" spans="1:13" x14ac:dyDescent="0.2">
      <c r="A45" s="76">
        <v>28</v>
      </c>
      <c r="B45" s="77" t="s">
        <v>32</v>
      </c>
      <c r="C45" s="78" t="s">
        <v>36</v>
      </c>
      <c r="D45" s="79">
        <v>147.5</v>
      </c>
      <c r="E45" s="80">
        <v>80</v>
      </c>
      <c r="F45" s="79">
        <f t="shared" si="1"/>
        <v>11800</v>
      </c>
      <c r="G45" s="240"/>
      <c r="H45" s="240"/>
      <c r="I45" s="240"/>
      <c r="J45" s="240"/>
      <c r="K45" s="81" t="s">
        <v>90</v>
      </c>
      <c r="L45" s="76"/>
      <c r="M45" s="82"/>
    </row>
    <row r="46" spans="1:13" x14ac:dyDescent="0.2">
      <c r="A46" s="76">
        <v>29</v>
      </c>
      <c r="B46" s="77" t="s">
        <v>33</v>
      </c>
      <c r="C46" s="78" t="s">
        <v>36</v>
      </c>
      <c r="D46" s="79">
        <v>600.45000000000005</v>
      </c>
      <c r="E46" s="80">
        <v>30</v>
      </c>
      <c r="F46" s="79">
        <f t="shared" si="1"/>
        <v>18013.5</v>
      </c>
      <c r="G46" s="240"/>
      <c r="H46" s="240"/>
      <c r="I46" s="240"/>
      <c r="J46" s="240"/>
      <c r="K46" s="81" t="s">
        <v>90</v>
      </c>
      <c r="L46" s="76"/>
      <c r="M46" s="82"/>
    </row>
    <row r="47" spans="1:13" x14ac:dyDescent="0.2">
      <c r="A47" s="76">
        <v>30</v>
      </c>
      <c r="B47" s="77" t="s">
        <v>34</v>
      </c>
      <c r="C47" s="78" t="s">
        <v>36</v>
      </c>
      <c r="D47" s="79">
        <v>389.4</v>
      </c>
      <c r="E47" s="80">
        <v>40</v>
      </c>
      <c r="F47" s="79">
        <f t="shared" si="1"/>
        <v>15576</v>
      </c>
      <c r="G47" s="240"/>
      <c r="H47" s="240"/>
      <c r="I47" s="240"/>
      <c r="J47" s="240"/>
      <c r="K47" s="81" t="s">
        <v>90</v>
      </c>
      <c r="L47" s="76"/>
      <c r="M47" s="82"/>
    </row>
    <row r="48" spans="1:13" s="125" customFormat="1" x14ac:dyDescent="0.2">
      <c r="A48" s="76">
        <v>31</v>
      </c>
      <c r="B48" s="122" t="s">
        <v>9</v>
      </c>
      <c r="C48" s="121" t="s">
        <v>24</v>
      </c>
      <c r="D48" s="123">
        <v>1051.3800000000001</v>
      </c>
      <c r="E48" s="124">
        <v>30</v>
      </c>
      <c r="F48" s="79">
        <f t="shared" si="1"/>
        <v>31541.4</v>
      </c>
      <c r="G48" s="228" t="s">
        <v>86</v>
      </c>
      <c r="H48" s="228"/>
      <c r="I48" s="228"/>
      <c r="J48" s="228"/>
      <c r="K48" s="112" t="s">
        <v>90</v>
      </c>
      <c r="L48" s="119"/>
      <c r="M48" s="120"/>
    </row>
    <row r="49" spans="1:13" x14ac:dyDescent="0.2">
      <c r="A49" s="76">
        <v>32</v>
      </c>
      <c r="B49" s="77" t="s">
        <v>28</v>
      </c>
      <c r="C49" s="78" t="s">
        <v>24</v>
      </c>
      <c r="D49" s="79">
        <v>96.76</v>
      </c>
      <c r="E49" s="80">
        <v>30</v>
      </c>
      <c r="F49" s="79">
        <f t="shared" si="1"/>
        <v>2902.8</v>
      </c>
      <c r="G49" s="240" t="s">
        <v>87</v>
      </c>
      <c r="H49" s="240"/>
      <c r="I49" s="240"/>
      <c r="J49" s="240"/>
      <c r="K49" s="81" t="s">
        <v>90</v>
      </c>
      <c r="L49" s="76"/>
      <c r="M49" s="82"/>
    </row>
    <row r="50" spans="1:13" x14ac:dyDescent="0.2">
      <c r="A50" s="76">
        <v>33</v>
      </c>
      <c r="B50" s="77" t="s">
        <v>29</v>
      </c>
      <c r="C50" s="78" t="s">
        <v>24</v>
      </c>
      <c r="D50" s="79">
        <v>487.34</v>
      </c>
      <c r="E50" s="80">
        <v>5</v>
      </c>
      <c r="F50" s="79">
        <f t="shared" si="1"/>
        <v>2436.6999999999998</v>
      </c>
      <c r="G50" s="240"/>
      <c r="H50" s="240"/>
      <c r="I50" s="240"/>
      <c r="J50" s="240"/>
      <c r="K50" s="81" t="s">
        <v>90</v>
      </c>
      <c r="L50" s="76"/>
      <c r="M50" s="82"/>
    </row>
    <row r="51" spans="1:13" x14ac:dyDescent="0.2">
      <c r="A51" s="76">
        <v>34</v>
      </c>
      <c r="B51" s="77" t="s">
        <v>30</v>
      </c>
      <c r="C51" s="78" t="s">
        <v>13</v>
      </c>
      <c r="D51" s="79">
        <v>362.26</v>
      </c>
      <c r="E51" s="80">
        <v>10</v>
      </c>
      <c r="F51" s="79">
        <f t="shared" si="1"/>
        <v>3622.6</v>
      </c>
      <c r="G51" s="240"/>
      <c r="H51" s="240"/>
      <c r="I51" s="240"/>
      <c r="J51" s="240"/>
      <c r="K51" s="81" t="s">
        <v>90</v>
      </c>
      <c r="L51" s="76"/>
      <c r="M51" s="82"/>
    </row>
    <row r="52" spans="1:13" s="125" customFormat="1" x14ac:dyDescent="0.2">
      <c r="A52" s="76">
        <v>35</v>
      </c>
      <c r="B52" s="122" t="s">
        <v>31</v>
      </c>
      <c r="C52" s="121" t="s">
        <v>13</v>
      </c>
      <c r="D52" s="123">
        <v>379.96</v>
      </c>
      <c r="E52" s="124">
        <v>0</v>
      </c>
      <c r="F52" s="79">
        <f t="shared" si="1"/>
        <v>0</v>
      </c>
      <c r="G52" s="228" t="s">
        <v>130</v>
      </c>
      <c r="H52" s="228"/>
      <c r="I52" s="228"/>
      <c r="J52" s="228"/>
      <c r="K52" s="112" t="s">
        <v>90</v>
      </c>
      <c r="L52" s="119"/>
      <c r="M52" s="120"/>
    </row>
    <row r="53" spans="1:13" x14ac:dyDescent="0.2">
      <c r="A53" s="76">
        <v>36</v>
      </c>
      <c r="B53" s="77" t="s">
        <v>41</v>
      </c>
      <c r="C53" s="78" t="s">
        <v>14</v>
      </c>
      <c r="D53" s="79">
        <v>2220</v>
      </c>
      <c r="E53" s="80">
        <v>3</v>
      </c>
      <c r="F53" s="79">
        <f t="shared" si="1"/>
        <v>6660</v>
      </c>
      <c r="G53" s="240"/>
      <c r="H53" s="240"/>
      <c r="I53" s="240"/>
      <c r="J53" s="240"/>
      <c r="K53" s="81" t="s">
        <v>90</v>
      </c>
      <c r="L53" s="76"/>
      <c r="M53" s="82"/>
    </row>
    <row r="54" spans="1:13" x14ac:dyDescent="0.2">
      <c r="A54" s="76">
        <v>37</v>
      </c>
      <c r="B54" s="77" t="s">
        <v>43</v>
      </c>
      <c r="C54" s="78" t="s">
        <v>14</v>
      </c>
      <c r="D54" s="79">
        <v>1174.0999999999999</v>
      </c>
      <c r="E54" s="80">
        <v>1</v>
      </c>
      <c r="F54" s="79">
        <f t="shared" si="1"/>
        <v>1174.0999999999999</v>
      </c>
      <c r="G54" s="240" t="s">
        <v>101</v>
      </c>
      <c r="H54" s="240"/>
      <c r="I54" s="240"/>
      <c r="J54" s="240"/>
      <c r="K54" s="81" t="s">
        <v>119</v>
      </c>
      <c r="L54" s="76"/>
      <c r="M54" s="82"/>
    </row>
    <row r="55" spans="1:13" x14ac:dyDescent="0.2">
      <c r="A55" s="76">
        <v>38</v>
      </c>
      <c r="B55" s="77" t="s">
        <v>137</v>
      </c>
      <c r="C55" s="78" t="s">
        <v>44</v>
      </c>
      <c r="D55" s="79">
        <v>2.2000000000000002</v>
      </c>
      <c r="E55" s="80">
        <v>500</v>
      </c>
      <c r="F55" s="79">
        <f t="shared" si="1"/>
        <v>1100</v>
      </c>
      <c r="G55" s="240"/>
      <c r="H55" s="240"/>
      <c r="I55" s="240"/>
      <c r="J55" s="240"/>
      <c r="K55" s="81" t="s">
        <v>90</v>
      </c>
      <c r="L55" s="76"/>
      <c r="M55" s="82"/>
    </row>
    <row r="56" spans="1:13" x14ac:dyDescent="0.2">
      <c r="A56" s="76">
        <v>39</v>
      </c>
      <c r="B56" s="77" t="s">
        <v>139</v>
      </c>
      <c r="C56" s="78" t="s">
        <v>138</v>
      </c>
      <c r="D56" s="79">
        <v>2.0499999999999998</v>
      </c>
      <c r="E56" s="80">
        <v>500</v>
      </c>
      <c r="F56" s="79">
        <f t="shared" si="1"/>
        <v>1025</v>
      </c>
      <c r="G56" s="240"/>
      <c r="H56" s="240"/>
      <c r="I56" s="240"/>
      <c r="J56" s="240"/>
      <c r="K56" s="81" t="s">
        <v>90</v>
      </c>
      <c r="L56" s="76"/>
      <c r="M56" s="82"/>
    </row>
    <row r="57" spans="1:13" x14ac:dyDescent="0.2">
      <c r="A57" s="76">
        <v>40</v>
      </c>
      <c r="B57" s="77" t="s">
        <v>45</v>
      </c>
      <c r="C57" s="78" t="s">
        <v>46</v>
      </c>
      <c r="D57" s="79">
        <v>686.72</v>
      </c>
      <c r="E57" s="80">
        <v>15</v>
      </c>
      <c r="F57" s="79">
        <f t="shared" si="1"/>
        <v>10300.800000000001</v>
      </c>
      <c r="G57" s="240" t="s">
        <v>150</v>
      </c>
      <c r="H57" s="240"/>
      <c r="I57" s="240"/>
      <c r="J57" s="240"/>
      <c r="K57" s="81" t="s">
        <v>90</v>
      </c>
      <c r="L57" s="76"/>
      <c r="M57" s="82"/>
    </row>
    <row r="58" spans="1:13" s="125" customFormat="1" x14ac:dyDescent="0.2">
      <c r="A58" s="76">
        <v>41</v>
      </c>
      <c r="B58" s="122" t="s">
        <v>63</v>
      </c>
      <c r="C58" s="121" t="s">
        <v>24</v>
      </c>
      <c r="D58" s="123">
        <v>360</v>
      </c>
      <c r="E58" s="124">
        <v>30</v>
      </c>
      <c r="F58" s="79">
        <f t="shared" si="1"/>
        <v>10800</v>
      </c>
      <c r="G58" s="228" t="s">
        <v>131</v>
      </c>
      <c r="H58" s="228"/>
      <c r="I58" s="228"/>
      <c r="J58" s="228"/>
      <c r="K58" s="112" t="s">
        <v>90</v>
      </c>
      <c r="L58" s="119"/>
      <c r="M58" s="120"/>
    </row>
    <row r="59" spans="1:13" x14ac:dyDescent="0.2">
      <c r="A59" s="76">
        <v>42</v>
      </c>
      <c r="B59" s="77" t="s">
        <v>47</v>
      </c>
      <c r="C59" s="78" t="s">
        <v>24</v>
      </c>
      <c r="D59" s="79">
        <v>483.8</v>
      </c>
      <c r="E59" s="80">
        <v>20</v>
      </c>
      <c r="F59" s="79">
        <f t="shared" si="1"/>
        <v>9676</v>
      </c>
      <c r="G59" s="240"/>
      <c r="H59" s="240"/>
      <c r="I59" s="240"/>
      <c r="J59" s="240"/>
      <c r="K59" s="81" t="s">
        <v>90</v>
      </c>
      <c r="L59" s="76"/>
      <c r="M59" s="82"/>
    </row>
    <row r="60" spans="1:13" s="125" customFormat="1" ht="18" customHeight="1" x14ac:dyDescent="0.2">
      <c r="A60" s="76">
        <v>43</v>
      </c>
      <c r="B60" s="122" t="s">
        <v>133</v>
      </c>
      <c r="C60" s="121" t="s">
        <v>13</v>
      </c>
      <c r="D60" s="123">
        <v>1628.4</v>
      </c>
      <c r="E60" s="124">
        <v>2</v>
      </c>
      <c r="F60" s="79">
        <f t="shared" si="1"/>
        <v>3256.8</v>
      </c>
      <c r="G60" s="228"/>
      <c r="H60" s="228"/>
      <c r="I60" s="228"/>
      <c r="J60" s="228"/>
      <c r="K60" s="112" t="s">
        <v>90</v>
      </c>
      <c r="L60" s="119"/>
      <c r="M60" s="120"/>
    </row>
    <row r="61" spans="1:13" ht="18" customHeight="1" x14ac:dyDescent="0.2">
      <c r="A61" s="76">
        <v>44</v>
      </c>
      <c r="B61" s="77" t="s">
        <v>192</v>
      </c>
      <c r="C61" s="78" t="s">
        <v>24</v>
      </c>
      <c r="D61" s="79">
        <v>1000</v>
      </c>
      <c r="E61" s="80">
        <v>12</v>
      </c>
      <c r="F61" s="79">
        <f t="shared" si="1"/>
        <v>12000</v>
      </c>
      <c r="G61" s="240"/>
      <c r="H61" s="240"/>
      <c r="I61" s="240"/>
      <c r="J61" s="240"/>
      <c r="K61" s="81"/>
      <c r="L61" s="76"/>
      <c r="M61" s="82"/>
    </row>
    <row r="62" spans="1:13" s="9" customFormat="1" ht="18" customHeight="1" x14ac:dyDescent="0.2">
      <c r="A62" s="76">
        <v>45</v>
      </c>
      <c r="B62" s="77" t="s">
        <v>196</v>
      </c>
      <c r="C62" s="78" t="s">
        <v>14</v>
      </c>
      <c r="D62" s="86">
        <v>3400</v>
      </c>
      <c r="E62" s="79">
        <v>3</v>
      </c>
      <c r="F62" s="79">
        <f t="shared" si="1"/>
        <v>10200</v>
      </c>
      <c r="G62" s="240"/>
      <c r="H62" s="240"/>
      <c r="I62" s="240"/>
      <c r="J62" s="240"/>
      <c r="K62" s="81"/>
      <c r="L62" s="76"/>
      <c r="M62" s="82"/>
    </row>
    <row r="63" spans="1:13" s="9" customFormat="1" ht="18" customHeight="1" x14ac:dyDescent="0.2">
      <c r="A63" s="76">
        <v>46</v>
      </c>
      <c r="B63" s="77" t="s">
        <v>197</v>
      </c>
      <c r="C63" s="78" t="s">
        <v>24</v>
      </c>
      <c r="D63" s="79">
        <v>2000</v>
      </c>
      <c r="E63" s="79">
        <v>10</v>
      </c>
      <c r="F63" s="79">
        <f t="shared" si="1"/>
        <v>20000</v>
      </c>
      <c r="G63" s="240"/>
      <c r="H63" s="240"/>
      <c r="I63" s="240"/>
      <c r="J63" s="240"/>
      <c r="K63" s="81"/>
      <c r="L63" s="76"/>
      <c r="M63" s="82"/>
    </row>
    <row r="64" spans="1:13" x14ac:dyDescent="0.2">
      <c r="A64" s="76">
        <v>47</v>
      </c>
      <c r="B64" s="77" t="s">
        <v>67</v>
      </c>
      <c r="C64" s="78" t="s">
        <v>24</v>
      </c>
      <c r="D64" s="79">
        <v>1200</v>
      </c>
      <c r="E64" s="80">
        <v>15</v>
      </c>
      <c r="F64" s="79">
        <f t="shared" si="1"/>
        <v>18000</v>
      </c>
      <c r="G64" s="240"/>
      <c r="H64" s="240"/>
      <c r="I64" s="240"/>
      <c r="J64" s="240"/>
      <c r="K64" s="81" t="s">
        <v>90</v>
      </c>
      <c r="L64" s="76"/>
      <c r="M64" s="82"/>
    </row>
    <row r="65" spans="1:13" x14ac:dyDescent="0.2">
      <c r="A65" s="76">
        <v>48</v>
      </c>
      <c r="B65" s="77" t="s">
        <v>225</v>
      </c>
      <c r="C65" s="78" t="s">
        <v>14</v>
      </c>
      <c r="D65" s="79">
        <v>5</v>
      </c>
      <c r="E65" s="80">
        <v>500</v>
      </c>
      <c r="F65" s="79">
        <f t="shared" si="1"/>
        <v>2500</v>
      </c>
      <c r="G65" s="240"/>
      <c r="H65" s="240"/>
      <c r="I65" s="240"/>
      <c r="J65" s="240"/>
      <c r="K65" s="81"/>
      <c r="L65" s="76"/>
      <c r="M65" s="82"/>
    </row>
    <row r="66" spans="1:13" x14ac:dyDescent="0.2">
      <c r="A66" s="76">
        <v>49</v>
      </c>
      <c r="B66" s="77" t="s">
        <v>226</v>
      </c>
      <c r="C66" s="78" t="s">
        <v>14</v>
      </c>
      <c r="D66" s="79">
        <v>5</v>
      </c>
      <c r="E66" s="80">
        <v>100</v>
      </c>
      <c r="F66" s="79">
        <f t="shared" si="1"/>
        <v>500</v>
      </c>
      <c r="G66" s="240"/>
      <c r="H66" s="240"/>
      <c r="I66" s="240"/>
      <c r="J66" s="240"/>
      <c r="K66" s="81"/>
      <c r="L66" s="76"/>
      <c r="M66" s="82"/>
    </row>
    <row r="67" spans="1:13" ht="25.5" x14ac:dyDescent="0.2">
      <c r="A67" s="76">
        <v>50</v>
      </c>
      <c r="B67" s="77" t="s">
        <v>8</v>
      </c>
      <c r="C67" s="78" t="s">
        <v>36</v>
      </c>
      <c r="D67" s="79">
        <v>141.6</v>
      </c>
      <c r="E67" s="80">
        <v>400</v>
      </c>
      <c r="F67" s="79">
        <f t="shared" si="1"/>
        <v>56640</v>
      </c>
      <c r="G67" s="240"/>
      <c r="H67" s="240"/>
      <c r="I67" s="240"/>
      <c r="J67" s="240"/>
      <c r="K67" s="87" t="s">
        <v>100</v>
      </c>
      <c r="L67" s="76"/>
      <c r="M67" s="82"/>
    </row>
    <row r="68" spans="1:13" ht="25.5" x14ac:dyDescent="0.2">
      <c r="A68" s="76">
        <v>51</v>
      </c>
      <c r="B68" s="77" t="s">
        <v>120</v>
      </c>
      <c r="C68" s="78" t="s">
        <v>14</v>
      </c>
      <c r="D68" s="79">
        <v>200</v>
      </c>
      <c r="E68" s="80">
        <v>50</v>
      </c>
      <c r="F68" s="79">
        <f t="shared" si="1"/>
        <v>10000</v>
      </c>
      <c r="G68" s="240"/>
      <c r="H68" s="240"/>
      <c r="I68" s="240"/>
      <c r="J68" s="240"/>
      <c r="K68" s="81" t="s">
        <v>157</v>
      </c>
      <c r="L68" s="76" t="s">
        <v>140</v>
      </c>
      <c r="M68" s="82"/>
    </row>
    <row r="69" spans="1:13" ht="25.5" x14ac:dyDescent="0.2">
      <c r="A69" s="76">
        <v>52</v>
      </c>
      <c r="B69" s="77" t="s">
        <v>121</v>
      </c>
      <c r="C69" s="78" t="s">
        <v>14</v>
      </c>
      <c r="D69" s="79">
        <v>200</v>
      </c>
      <c r="E69" s="80">
        <v>50</v>
      </c>
      <c r="F69" s="79">
        <f t="shared" si="1"/>
        <v>10000</v>
      </c>
      <c r="G69" s="240"/>
      <c r="H69" s="240"/>
      <c r="I69" s="240"/>
      <c r="J69" s="240"/>
      <c r="K69" s="81" t="s">
        <v>157</v>
      </c>
      <c r="L69" s="76" t="s">
        <v>140</v>
      </c>
      <c r="M69" s="82"/>
    </row>
    <row r="70" spans="1:13" ht="25.5" x14ac:dyDescent="0.2">
      <c r="A70" s="76">
        <v>53</v>
      </c>
      <c r="B70" s="77" t="s">
        <v>122</v>
      </c>
      <c r="C70" s="78" t="s">
        <v>14</v>
      </c>
      <c r="D70" s="79">
        <v>200</v>
      </c>
      <c r="E70" s="80">
        <v>50</v>
      </c>
      <c r="F70" s="79">
        <f t="shared" si="1"/>
        <v>10000</v>
      </c>
      <c r="G70" s="240"/>
      <c r="H70" s="240"/>
      <c r="I70" s="240"/>
      <c r="J70" s="240"/>
      <c r="K70" s="81" t="s">
        <v>157</v>
      </c>
      <c r="L70" s="76" t="s">
        <v>140</v>
      </c>
      <c r="M70" s="82"/>
    </row>
    <row r="71" spans="1:13" x14ac:dyDescent="0.2">
      <c r="A71" s="76">
        <v>54</v>
      </c>
      <c r="B71" s="77" t="s">
        <v>301</v>
      </c>
      <c r="C71" s="78" t="s">
        <v>44</v>
      </c>
      <c r="D71" s="79">
        <v>1000</v>
      </c>
      <c r="E71" s="80">
        <v>4</v>
      </c>
      <c r="F71" s="79">
        <f t="shared" si="1"/>
        <v>4000</v>
      </c>
      <c r="G71" s="240"/>
      <c r="H71" s="240"/>
      <c r="I71" s="240"/>
      <c r="J71" s="240"/>
      <c r="K71" s="81"/>
      <c r="L71" s="76"/>
      <c r="M71" s="82"/>
    </row>
    <row r="72" spans="1:13" ht="25.5" x14ac:dyDescent="0.2">
      <c r="A72" s="76">
        <v>55</v>
      </c>
      <c r="B72" s="77" t="s">
        <v>193</v>
      </c>
      <c r="C72" s="78" t="s">
        <v>24</v>
      </c>
      <c r="D72" s="79">
        <v>40480.660000000003</v>
      </c>
      <c r="E72" s="80">
        <v>2</v>
      </c>
      <c r="F72" s="79">
        <f t="shared" si="1"/>
        <v>80961.320000000007</v>
      </c>
      <c r="G72" s="240" t="s">
        <v>194</v>
      </c>
      <c r="H72" s="240"/>
      <c r="I72" s="240"/>
      <c r="J72" s="240"/>
      <c r="K72" s="81" t="s">
        <v>155</v>
      </c>
      <c r="L72" s="76"/>
      <c r="M72" s="82"/>
    </row>
    <row r="73" spans="1:13" ht="25.5" x14ac:dyDescent="0.2">
      <c r="A73" s="76">
        <v>56</v>
      </c>
      <c r="B73" s="77" t="s">
        <v>59</v>
      </c>
      <c r="C73" s="78" t="s">
        <v>24</v>
      </c>
      <c r="D73" s="79">
        <v>10283.33</v>
      </c>
      <c r="E73" s="80">
        <v>2</v>
      </c>
      <c r="F73" s="79">
        <f t="shared" si="1"/>
        <v>20566.66</v>
      </c>
      <c r="G73" s="240" t="s">
        <v>194</v>
      </c>
      <c r="H73" s="240"/>
      <c r="I73" s="240"/>
      <c r="J73" s="240"/>
      <c r="K73" s="81" t="s">
        <v>155</v>
      </c>
      <c r="L73" s="76"/>
      <c r="M73" s="82"/>
    </row>
    <row r="74" spans="1:13" ht="38.25" x14ac:dyDescent="0.2">
      <c r="A74" s="76">
        <v>57</v>
      </c>
      <c r="B74" s="77" t="s">
        <v>37</v>
      </c>
      <c r="C74" s="78" t="s">
        <v>14</v>
      </c>
      <c r="D74" s="79">
        <v>1987.8</v>
      </c>
      <c r="E74" s="80">
        <v>5</v>
      </c>
      <c r="F74" s="79">
        <f t="shared" si="1"/>
        <v>9939</v>
      </c>
      <c r="G74" s="240" t="s">
        <v>190</v>
      </c>
      <c r="H74" s="240"/>
      <c r="I74" s="240"/>
      <c r="J74" s="240"/>
      <c r="K74" s="81" t="s">
        <v>156</v>
      </c>
      <c r="L74" s="76"/>
      <c r="M74" s="82"/>
    </row>
    <row r="75" spans="1:13" ht="38.25" x14ac:dyDescent="0.2">
      <c r="A75" s="76">
        <v>58</v>
      </c>
      <c r="B75" s="77" t="s">
        <v>38</v>
      </c>
      <c r="C75" s="78" t="s">
        <v>14</v>
      </c>
      <c r="D75" s="79">
        <v>2277</v>
      </c>
      <c r="E75" s="80">
        <v>3</v>
      </c>
      <c r="F75" s="79">
        <f t="shared" si="1"/>
        <v>6831</v>
      </c>
      <c r="G75" s="240" t="s">
        <v>190</v>
      </c>
      <c r="H75" s="240"/>
      <c r="I75" s="240"/>
      <c r="J75" s="240"/>
      <c r="K75" s="81" t="s">
        <v>156</v>
      </c>
      <c r="L75" s="76"/>
      <c r="M75" s="82"/>
    </row>
    <row r="76" spans="1:13" ht="38.25" x14ac:dyDescent="0.2">
      <c r="A76" s="76">
        <v>59</v>
      </c>
      <c r="B76" s="77" t="s">
        <v>39</v>
      </c>
      <c r="C76" s="78" t="s">
        <v>14</v>
      </c>
      <c r="D76" s="79">
        <v>2277</v>
      </c>
      <c r="E76" s="80">
        <v>3</v>
      </c>
      <c r="F76" s="79">
        <f t="shared" si="1"/>
        <v>6831</v>
      </c>
      <c r="G76" s="240" t="s">
        <v>190</v>
      </c>
      <c r="H76" s="240"/>
      <c r="I76" s="240"/>
      <c r="J76" s="240"/>
      <c r="K76" s="81" t="s">
        <v>156</v>
      </c>
      <c r="L76" s="76"/>
      <c r="M76" s="82"/>
    </row>
    <row r="77" spans="1:13" ht="38.25" x14ac:dyDescent="0.2">
      <c r="A77" s="76">
        <v>60</v>
      </c>
      <c r="B77" s="77" t="s">
        <v>40</v>
      </c>
      <c r="C77" s="78" t="s">
        <v>14</v>
      </c>
      <c r="D77" s="79">
        <v>2277</v>
      </c>
      <c r="E77" s="80">
        <v>3</v>
      </c>
      <c r="F77" s="79">
        <f t="shared" si="1"/>
        <v>6831</v>
      </c>
      <c r="G77" s="240" t="s">
        <v>190</v>
      </c>
      <c r="H77" s="240"/>
      <c r="I77" s="240"/>
      <c r="J77" s="240"/>
      <c r="K77" s="81" t="s">
        <v>156</v>
      </c>
      <c r="L77" s="76"/>
      <c r="M77" s="82"/>
    </row>
    <row r="78" spans="1:13" ht="38.25" x14ac:dyDescent="0.2">
      <c r="A78" s="76">
        <v>61</v>
      </c>
      <c r="B78" s="83" t="s">
        <v>246</v>
      </c>
      <c r="C78" s="78" t="s">
        <v>14</v>
      </c>
      <c r="D78" s="84">
        <v>4500</v>
      </c>
      <c r="E78" s="80">
        <v>3</v>
      </c>
      <c r="F78" s="79">
        <f t="shared" si="1"/>
        <v>13500</v>
      </c>
      <c r="G78" s="226" t="s">
        <v>247</v>
      </c>
      <c r="H78" s="226"/>
      <c r="I78" s="226"/>
      <c r="J78" s="226"/>
      <c r="K78" s="85" t="s">
        <v>251</v>
      </c>
      <c r="L78" s="78"/>
      <c r="M78" s="85" t="s">
        <v>249</v>
      </c>
    </row>
    <row r="79" spans="1:13" ht="52.5" customHeight="1" x14ac:dyDescent="0.2">
      <c r="A79" s="76">
        <v>62</v>
      </c>
      <c r="B79" s="77" t="s">
        <v>54</v>
      </c>
      <c r="C79" s="78" t="s">
        <v>14</v>
      </c>
      <c r="D79" s="79">
        <v>60000</v>
      </c>
      <c r="E79" s="80">
        <v>5</v>
      </c>
      <c r="F79" s="79">
        <f t="shared" si="1"/>
        <v>300000</v>
      </c>
      <c r="G79" s="240" t="s">
        <v>154</v>
      </c>
      <c r="H79" s="240"/>
      <c r="I79" s="240"/>
      <c r="J79" s="240"/>
      <c r="K79" s="81" t="s">
        <v>81</v>
      </c>
      <c r="L79" s="76" t="s">
        <v>140</v>
      </c>
      <c r="M79" s="82"/>
    </row>
    <row r="80" spans="1:13" x14ac:dyDescent="0.2">
      <c r="A80" s="76">
        <v>63</v>
      </c>
      <c r="B80" s="77" t="s">
        <v>70</v>
      </c>
      <c r="C80" s="78" t="s">
        <v>24</v>
      </c>
      <c r="D80" s="79">
        <v>150</v>
      </c>
      <c r="E80" s="80">
        <v>50</v>
      </c>
      <c r="F80" s="79">
        <f>D80*E80</f>
        <v>7500</v>
      </c>
      <c r="G80" s="240"/>
      <c r="H80" s="240"/>
      <c r="I80" s="240"/>
      <c r="J80" s="240"/>
      <c r="K80" s="81" t="s">
        <v>92</v>
      </c>
      <c r="L80" s="76"/>
      <c r="M80" s="82"/>
    </row>
    <row r="81" spans="1:14" x14ac:dyDescent="0.2">
      <c r="A81" s="76">
        <v>64</v>
      </c>
      <c r="B81" s="77" t="s">
        <v>71</v>
      </c>
      <c r="C81" s="78" t="s">
        <v>24</v>
      </c>
      <c r="D81" s="79">
        <v>150</v>
      </c>
      <c r="E81" s="80">
        <v>200</v>
      </c>
      <c r="F81" s="79">
        <f t="shared" si="1"/>
        <v>30000</v>
      </c>
      <c r="G81" s="240"/>
      <c r="H81" s="240"/>
      <c r="I81" s="240"/>
      <c r="J81" s="240"/>
      <c r="K81" s="81" t="s">
        <v>92</v>
      </c>
      <c r="L81" s="76"/>
      <c r="M81" s="82"/>
    </row>
    <row r="82" spans="1:14" x14ac:dyDescent="0.2">
      <c r="A82" s="76">
        <v>65</v>
      </c>
      <c r="B82" s="77" t="s">
        <v>68</v>
      </c>
      <c r="C82" s="78" t="s">
        <v>36</v>
      </c>
      <c r="D82" s="79">
        <v>1000</v>
      </c>
      <c r="E82" s="80">
        <v>1</v>
      </c>
      <c r="F82" s="79">
        <f t="shared" si="1"/>
        <v>1000</v>
      </c>
      <c r="G82" s="240" t="s">
        <v>103</v>
      </c>
      <c r="H82" s="240"/>
      <c r="I82" s="240"/>
      <c r="J82" s="240"/>
      <c r="K82" s="81" t="s">
        <v>91</v>
      </c>
      <c r="L82" s="76"/>
      <c r="M82" s="82"/>
    </row>
    <row r="83" spans="1:14" x14ac:dyDescent="0.2">
      <c r="A83" s="76">
        <v>66</v>
      </c>
      <c r="B83" s="77" t="s">
        <v>69</v>
      </c>
      <c r="C83" s="78" t="s">
        <v>36</v>
      </c>
      <c r="D83" s="79">
        <v>5000</v>
      </c>
      <c r="E83" s="80">
        <v>1</v>
      </c>
      <c r="F83" s="79">
        <f t="shared" ref="F83:F108" si="2">D83*E83</f>
        <v>5000</v>
      </c>
      <c r="G83" s="240"/>
      <c r="H83" s="240"/>
      <c r="I83" s="240"/>
      <c r="J83" s="240"/>
      <c r="K83" s="81" t="s">
        <v>91</v>
      </c>
      <c r="L83" s="76"/>
      <c r="M83" s="82"/>
    </row>
    <row r="84" spans="1:14" ht="38.25" x14ac:dyDescent="0.2">
      <c r="A84" s="76">
        <v>67</v>
      </c>
      <c r="B84" s="77" t="s">
        <v>73</v>
      </c>
      <c r="C84" s="78" t="s">
        <v>13</v>
      </c>
      <c r="D84" s="79">
        <v>100</v>
      </c>
      <c r="E84" s="80">
        <v>1700</v>
      </c>
      <c r="F84" s="79">
        <f t="shared" si="2"/>
        <v>170000</v>
      </c>
      <c r="G84" s="240"/>
      <c r="H84" s="240"/>
      <c r="I84" s="240"/>
      <c r="J84" s="240"/>
      <c r="K84" s="81" t="s">
        <v>105</v>
      </c>
      <c r="L84" s="76"/>
      <c r="M84" s="82"/>
    </row>
    <row r="85" spans="1:14" x14ac:dyDescent="0.2">
      <c r="A85" s="76">
        <v>68</v>
      </c>
      <c r="B85" s="77" t="s">
        <v>74</v>
      </c>
      <c r="C85" s="78" t="s">
        <v>13</v>
      </c>
      <c r="D85" s="79">
        <v>75</v>
      </c>
      <c r="E85" s="80">
        <v>1200</v>
      </c>
      <c r="F85" s="79">
        <f t="shared" si="2"/>
        <v>90000</v>
      </c>
      <c r="G85" s="240"/>
      <c r="H85" s="240"/>
      <c r="I85" s="240"/>
      <c r="J85" s="240"/>
      <c r="K85" s="81" t="s">
        <v>93</v>
      </c>
      <c r="L85" s="76"/>
      <c r="M85" s="82"/>
    </row>
    <row r="86" spans="1:14" ht="25.5" x14ac:dyDescent="0.2">
      <c r="A86" s="76">
        <v>69</v>
      </c>
      <c r="B86" s="77" t="s">
        <v>141</v>
      </c>
      <c r="C86" s="78" t="s">
        <v>64</v>
      </c>
      <c r="D86" s="79">
        <v>40000</v>
      </c>
      <c r="E86" s="80">
        <v>1</v>
      </c>
      <c r="F86" s="79">
        <f t="shared" si="2"/>
        <v>40000</v>
      </c>
      <c r="G86" s="240" t="s">
        <v>142</v>
      </c>
      <c r="H86" s="240"/>
      <c r="I86" s="240"/>
      <c r="J86" s="240"/>
      <c r="K86" s="81" t="s">
        <v>152</v>
      </c>
      <c r="L86" s="76"/>
      <c r="M86" s="82"/>
    </row>
    <row r="87" spans="1:14" s="125" customFormat="1" ht="39" customHeight="1" x14ac:dyDescent="0.2">
      <c r="A87" s="76">
        <v>70</v>
      </c>
      <c r="B87" s="122" t="s">
        <v>62</v>
      </c>
      <c r="C87" s="121" t="s">
        <v>23</v>
      </c>
      <c r="D87" s="123">
        <v>50000</v>
      </c>
      <c r="E87" s="124">
        <v>1</v>
      </c>
      <c r="F87" s="79">
        <f t="shared" si="2"/>
        <v>50000</v>
      </c>
      <c r="G87" s="228" t="s">
        <v>191</v>
      </c>
      <c r="H87" s="228"/>
      <c r="I87" s="228"/>
      <c r="J87" s="228"/>
      <c r="K87" s="112" t="s">
        <v>151</v>
      </c>
      <c r="L87" s="119"/>
      <c r="M87" s="120"/>
    </row>
    <row r="88" spans="1:14" x14ac:dyDescent="0.2">
      <c r="A88" s="76">
        <v>71</v>
      </c>
      <c r="B88" s="77" t="s">
        <v>42</v>
      </c>
      <c r="C88" s="78" t="s">
        <v>14</v>
      </c>
      <c r="D88" s="79">
        <v>7759.21</v>
      </c>
      <c r="E88" s="80">
        <v>1</v>
      </c>
      <c r="F88" s="79">
        <f t="shared" si="2"/>
        <v>7759.21</v>
      </c>
      <c r="G88" s="240"/>
      <c r="H88" s="240"/>
      <c r="I88" s="240"/>
      <c r="J88" s="240"/>
      <c r="K88" s="81" t="s">
        <v>79</v>
      </c>
      <c r="L88" s="76"/>
      <c r="M88" s="82"/>
    </row>
    <row r="89" spans="1:14" x14ac:dyDescent="0.2">
      <c r="A89" s="76">
        <v>72</v>
      </c>
      <c r="B89" s="77" t="s">
        <v>65</v>
      </c>
      <c r="C89" s="78" t="s">
        <v>14</v>
      </c>
      <c r="D89" s="79">
        <v>70000</v>
      </c>
      <c r="E89" s="80">
        <v>1</v>
      </c>
      <c r="F89" s="79">
        <f t="shared" si="2"/>
        <v>70000</v>
      </c>
      <c r="G89" s="240" t="s">
        <v>88</v>
      </c>
      <c r="H89" s="240"/>
      <c r="I89" s="240"/>
      <c r="J89" s="240"/>
      <c r="K89" s="81" t="s">
        <v>153</v>
      </c>
      <c r="L89" s="76"/>
      <c r="M89" s="82"/>
    </row>
    <row r="90" spans="1:14" s="125" customFormat="1" ht="25.5" customHeight="1" x14ac:dyDescent="0.2">
      <c r="A90" s="76">
        <v>73</v>
      </c>
      <c r="B90" s="122" t="s">
        <v>66</v>
      </c>
      <c r="C90" s="121" t="s">
        <v>14</v>
      </c>
      <c r="D90" s="123">
        <v>5000</v>
      </c>
      <c r="E90" s="124">
        <v>10</v>
      </c>
      <c r="F90" s="79">
        <f t="shared" si="2"/>
        <v>50000</v>
      </c>
      <c r="G90" s="228" t="s">
        <v>89</v>
      </c>
      <c r="H90" s="228"/>
      <c r="I90" s="228"/>
      <c r="J90" s="228"/>
      <c r="K90" s="112" t="s">
        <v>153</v>
      </c>
      <c r="L90" s="119"/>
      <c r="M90" s="120"/>
    </row>
    <row r="91" spans="1:14" s="125" customFormat="1" ht="29.25" customHeight="1" x14ac:dyDescent="0.2">
      <c r="A91" s="76">
        <v>74</v>
      </c>
      <c r="B91" s="122" t="s">
        <v>1</v>
      </c>
      <c r="C91" s="121" t="s">
        <v>23</v>
      </c>
      <c r="D91" s="123">
        <v>194.4</v>
      </c>
      <c r="E91" s="124">
        <v>900</v>
      </c>
      <c r="F91" s="79">
        <f t="shared" si="2"/>
        <v>174960</v>
      </c>
      <c r="G91" s="228" t="s">
        <v>144</v>
      </c>
      <c r="H91" s="228"/>
      <c r="I91" s="228"/>
      <c r="J91" s="228"/>
      <c r="K91" s="112" t="s">
        <v>94</v>
      </c>
      <c r="L91" s="119" t="s">
        <v>117</v>
      </c>
      <c r="M91" s="120"/>
    </row>
    <row r="92" spans="1:14" ht="33.75" customHeight="1" x14ac:dyDescent="0.2">
      <c r="A92" s="76">
        <v>75</v>
      </c>
      <c r="B92" s="77" t="s">
        <v>61</v>
      </c>
      <c r="C92" s="78" t="s">
        <v>36</v>
      </c>
      <c r="D92" s="79">
        <v>1093.1500000000001</v>
      </c>
      <c r="E92" s="80">
        <v>50</v>
      </c>
      <c r="F92" s="79">
        <f t="shared" si="2"/>
        <v>54657.500000000007</v>
      </c>
      <c r="G92" s="240" t="s">
        <v>149</v>
      </c>
      <c r="H92" s="240"/>
      <c r="I92" s="240"/>
      <c r="J92" s="240"/>
      <c r="K92" s="81" t="s">
        <v>116</v>
      </c>
      <c r="L92" s="76"/>
      <c r="M92" s="78"/>
      <c r="N92" s="2"/>
    </row>
    <row r="93" spans="1:14" s="125" customFormat="1" ht="27" customHeight="1" x14ac:dyDescent="0.2">
      <c r="A93" s="76">
        <v>76</v>
      </c>
      <c r="B93" s="122" t="s">
        <v>57</v>
      </c>
      <c r="C93" s="121" t="s">
        <v>58</v>
      </c>
      <c r="D93" s="123">
        <v>4500</v>
      </c>
      <c r="E93" s="124">
        <v>45</v>
      </c>
      <c r="F93" s="79">
        <f t="shared" si="2"/>
        <v>202500</v>
      </c>
      <c r="G93" s="228" t="s">
        <v>148</v>
      </c>
      <c r="H93" s="228"/>
      <c r="I93" s="228"/>
      <c r="J93" s="228"/>
      <c r="K93" s="112" t="s">
        <v>116</v>
      </c>
      <c r="L93" s="119"/>
      <c r="M93" s="120"/>
    </row>
    <row r="94" spans="1:14" ht="37.5" customHeight="1" x14ac:dyDescent="0.2">
      <c r="A94" s="76">
        <v>77</v>
      </c>
      <c r="B94" s="77" t="s">
        <v>145</v>
      </c>
      <c r="C94" s="78" t="s">
        <v>24</v>
      </c>
      <c r="D94" s="79">
        <v>14352</v>
      </c>
      <c r="E94" s="80">
        <v>20</v>
      </c>
      <c r="F94" s="79">
        <f t="shared" si="2"/>
        <v>287040</v>
      </c>
      <c r="G94" s="240" t="s">
        <v>143</v>
      </c>
      <c r="H94" s="240"/>
      <c r="I94" s="240"/>
      <c r="J94" s="240"/>
      <c r="K94" s="81" t="s">
        <v>118</v>
      </c>
      <c r="L94" s="76"/>
      <c r="M94" s="82"/>
    </row>
    <row r="95" spans="1:14" s="125" customFormat="1" ht="25.5" x14ac:dyDescent="0.2">
      <c r="A95" s="76">
        <v>78</v>
      </c>
      <c r="B95" s="122" t="s">
        <v>124</v>
      </c>
      <c r="C95" s="121" t="s">
        <v>14</v>
      </c>
      <c r="D95" s="123">
        <v>7.08</v>
      </c>
      <c r="E95" s="124">
        <v>7000</v>
      </c>
      <c r="F95" s="79">
        <f t="shared" si="2"/>
        <v>49560</v>
      </c>
      <c r="G95" s="228" t="s">
        <v>125</v>
      </c>
      <c r="H95" s="228"/>
      <c r="I95" s="228"/>
      <c r="J95" s="228"/>
      <c r="K95" s="112" t="s">
        <v>90</v>
      </c>
      <c r="L95" s="119" t="s">
        <v>117</v>
      </c>
      <c r="M95" s="120"/>
    </row>
    <row r="96" spans="1:14" s="125" customFormat="1" ht="26.25" customHeight="1" x14ac:dyDescent="0.2">
      <c r="A96" s="76">
        <v>79</v>
      </c>
      <c r="B96" s="122" t="s">
        <v>126</v>
      </c>
      <c r="C96" s="121" t="s">
        <v>14</v>
      </c>
      <c r="D96" s="123">
        <v>8</v>
      </c>
      <c r="E96" s="124">
        <v>1000</v>
      </c>
      <c r="F96" s="79">
        <f t="shared" si="2"/>
        <v>8000</v>
      </c>
      <c r="G96" s="228" t="s">
        <v>195</v>
      </c>
      <c r="H96" s="228"/>
      <c r="I96" s="228"/>
      <c r="J96" s="228"/>
      <c r="K96" s="112" t="s">
        <v>90</v>
      </c>
      <c r="L96" s="119" t="s">
        <v>117</v>
      </c>
      <c r="M96" s="120"/>
    </row>
    <row r="97" spans="1:13" s="125" customFormat="1" x14ac:dyDescent="0.2">
      <c r="A97" s="76">
        <v>80</v>
      </c>
      <c r="B97" s="122" t="s">
        <v>6</v>
      </c>
      <c r="C97" s="121" t="s">
        <v>14</v>
      </c>
      <c r="D97" s="123">
        <v>2.88</v>
      </c>
      <c r="E97" s="124">
        <v>5000</v>
      </c>
      <c r="F97" s="79">
        <f t="shared" si="2"/>
        <v>14400</v>
      </c>
      <c r="G97" s="228" t="s">
        <v>84</v>
      </c>
      <c r="H97" s="228"/>
      <c r="I97" s="228"/>
      <c r="J97" s="228"/>
      <c r="K97" s="112" t="s">
        <v>90</v>
      </c>
      <c r="L97" s="119" t="s">
        <v>117</v>
      </c>
      <c r="M97" s="120"/>
    </row>
    <row r="98" spans="1:13" s="125" customFormat="1" ht="39.75" customHeight="1" x14ac:dyDescent="0.2">
      <c r="A98" s="76">
        <v>81</v>
      </c>
      <c r="B98" s="122" t="s">
        <v>4</v>
      </c>
      <c r="C98" s="121" t="s">
        <v>14</v>
      </c>
      <c r="D98" s="123">
        <v>3.61</v>
      </c>
      <c r="E98" s="124">
        <v>90000</v>
      </c>
      <c r="F98" s="79">
        <f t="shared" si="2"/>
        <v>324900</v>
      </c>
      <c r="G98" s="228" t="s">
        <v>123</v>
      </c>
      <c r="H98" s="228"/>
      <c r="I98" s="228"/>
      <c r="J98" s="228"/>
      <c r="K98" s="112" t="s">
        <v>94</v>
      </c>
      <c r="L98" s="119" t="s">
        <v>117</v>
      </c>
      <c r="M98" s="120"/>
    </row>
    <row r="99" spans="1:13" ht="30" customHeight="1" x14ac:dyDescent="0.2">
      <c r="A99" s="76">
        <v>82</v>
      </c>
      <c r="B99" s="77" t="s">
        <v>200</v>
      </c>
      <c r="C99" s="76" t="s">
        <v>258</v>
      </c>
      <c r="D99" s="79">
        <v>1500</v>
      </c>
      <c r="E99" s="79">
        <v>10</v>
      </c>
      <c r="F99" s="79">
        <f t="shared" si="2"/>
        <v>15000</v>
      </c>
      <c r="G99" s="239"/>
      <c r="H99" s="239"/>
      <c r="I99" s="239"/>
      <c r="J99" s="239"/>
      <c r="K99" s="81"/>
      <c r="L99" s="76"/>
      <c r="M99" s="82"/>
    </row>
    <row r="100" spans="1:13" ht="30" customHeight="1" x14ac:dyDescent="0.2">
      <c r="A100" s="76">
        <v>83</v>
      </c>
      <c r="B100" s="77" t="s">
        <v>199</v>
      </c>
      <c r="C100" s="76" t="s">
        <v>258</v>
      </c>
      <c r="D100" s="79">
        <v>1500</v>
      </c>
      <c r="E100" s="79">
        <v>10</v>
      </c>
      <c r="F100" s="79">
        <f t="shared" si="2"/>
        <v>15000</v>
      </c>
      <c r="G100" s="239"/>
      <c r="H100" s="239"/>
      <c r="I100" s="239"/>
      <c r="J100" s="239"/>
      <c r="K100" s="81"/>
      <c r="L100" s="76"/>
      <c r="M100" s="82"/>
    </row>
    <row r="101" spans="1:13" ht="30" customHeight="1" x14ac:dyDescent="0.2">
      <c r="A101" s="76">
        <v>84</v>
      </c>
      <c r="B101" s="77" t="s">
        <v>198</v>
      </c>
      <c r="C101" s="76" t="s">
        <v>258</v>
      </c>
      <c r="D101" s="79">
        <v>1500</v>
      </c>
      <c r="E101" s="79">
        <v>2</v>
      </c>
      <c r="F101" s="79">
        <f t="shared" si="2"/>
        <v>3000</v>
      </c>
      <c r="G101" s="239"/>
      <c r="H101" s="239"/>
      <c r="I101" s="239"/>
      <c r="J101" s="239"/>
      <c r="K101" s="81"/>
      <c r="L101" s="76"/>
      <c r="M101" s="82"/>
    </row>
    <row r="102" spans="1:13" ht="30" customHeight="1" x14ac:dyDescent="0.2">
      <c r="A102" s="76">
        <v>85</v>
      </c>
      <c r="B102" s="77" t="s">
        <v>201</v>
      </c>
      <c r="C102" s="78" t="s">
        <v>14</v>
      </c>
      <c r="D102" s="79">
        <v>3.61</v>
      </c>
      <c r="E102" s="79">
        <v>2000</v>
      </c>
      <c r="F102" s="79">
        <f t="shared" si="2"/>
        <v>7220</v>
      </c>
      <c r="G102" s="239"/>
      <c r="H102" s="239"/>
      <c r="I102" s="239"/>
      <c r="J102" s="239"/>
      <c r="K102" s="81"/>
      <c r="L102" s="76" t="s">
        <v>140</v>
      </c>
      <c r="M102" s="82"/>
    </row>
    <row r="103" spans="1:13" s="125" customFormat="1" ht="27" customHeight="1" x14ac:dyDescent="0.2">
      <c r="A103" s="76">
        <v>86</v>
      </c>
      <c r="B103" s="122" t="s">
        <v>203</v>
      </c>
      <c r="C103" s="121" t="s">
        <v>14</v>
      </c>
      <c r="D103" s="123">
        <v>1000</v>
      </c>
      <c r="E103" s="124">
        <v>0</v>
      </c>
      <c r="F103" s="79">
        <f t="shared" si="2"/>
        <v>0</v>
      </c>
      <c r="G103" s="228" t="s">
        <v>204</v>
      </c>
      <c r="H103" s="228"/>
      <c r="I103" s="228"/>
      <c r="J103" s="228"/>
      <c r="K103" s="112"/>
      <c r="L103" s="119" t="s">
        <v>117</v>
      </c>
      <c r="M103" s="120"/>
    </row>
    <row r="104" spans="1:13" s="125" customFormat="1" ht="16.5" customHeight="1" x14ac:dyDescent="0.2">
      <c r="A104" s="76">
        <v>87</v>
      </c>
      <c r="B104" s="122" t="s">
        <v>205</v>
      </c>
      <c r="C104" s="121" t="s">
        <v>206</v>
      </c>
      <c r="D104" s="123">
        <v>50000</v>
      </c>
      <c r="E104" s="123">
        <v>0</v>
      </c>
      <c r="F104" s="79">
        <f t="shared" si="2"/>
        <v>0</v>
      </c>
      <c r="G104" s="228"/>
      <c r="H104" s="228"/>
      <c r="I104" s="228"/>
      <c r="J104" s="228"/>
      <c r="K104" s="112"/>
      <c r="L104" s="119" t="s">
        <v>117</v>
      </c>
      <c r="M104" s="120"/>
    </row>
    <row r="105" spans="1:13" s="125" customFormat="1" ht="16.5" customHeight="1" x14ac:dyDescent="0.2">
      <c r="A105" s="76">
        <v>88</v>
      </c>
      <c r="B105" s="122" t="s">
        <v>207</v>
      </c>
      <c r="C105" s="121" t="s">
        <v>208</v>
      </c>
      <c r="D105" s="123">
        <v>20000</v>
      </c>
      <c r="E105" s="123">
        <v>0</v>
      </c>
      <c r="F105" s="79">
        <f t="shared" si="2"/>
        <v>0</v>
      </c>
      <c r="G105" s="228"/>
      <c r="H105" s="228"/>
      <c r="I105" s="228"/>
      <c r="J105" s="228"/>
      <c r="K105" s="112"/>
      <c r="L105" s="119" t="s">
        <v>117</v>
      </c>
      <c r="M105" s="120"/>
    </row>
    <row r="106" spans="1:13" ht="26.25" customHeight="1" x14ac:dyDescent="0.2">
      <c r="A106" s="76">
        <v>89</v>
      </c>
      <c r="B106" s="77" t="s">
        <v>209</v>
      </c>
      <c r="C106" s="76" t="s">
        <v>253</v>
      </c>
      <c r="D106" s="79">
        <v>18000</v>
      </c>
      <c r="E106" s="79">
        <v>1</v>
      </c>
      <c r="F106" s="79">
        <f t="shared" si="2"/>
        <v>18000</v>
      </c>
      <c r="G106" s="240"/>
      <c r="H106" s="240"/>
      <c r="I106" s="240"/>
      <c r="J106" s="240"/>
      <c r="K106" s="81"/>
      <c r="L106" s="76" t="s">
        <v>117</v>
      </c>
      <c r="M106" s="82"/>
    </row>
    <row r="107" spans="1:13" ht="26.25" customHeight="1" x14ac:dyDescent="0.2">
      <c r="A107" s="76">
        <v>90</v>
      </c>
      <c r="B107" s="77" t="s">
        <v>210</v>
      </c>
      <c r="C107" s="78" t="s">
        <v>14</v>
      </c>
      <c r="D107" s="79">
        <v>90000</v>
      </c>
      <c r="E107" s="79">
        <v>1</v>
      </c>
      <c r="F107" s="79">
        <f t="shared" si="2"/>
        <v>90000</v>
      </c>
      <c r="G107" s="240"/>
      <c r="H107" s="240"/>
      <c r="I107" s="240"/>
      <c r="J107" s="240"/>
      <c r="K107" s="81"/>
      <c r="L107" s="76" t="s">
        <v>117</v>
      </c>
      <c r="M107" s="82"/>
    </row>
    <row r="108" spans="1:13" ht="18.75" customHeight="1" x14ac:dyDescent="0.2">
      <c r="A108" s="76">
        <v>91</v>
      </c>
      <c r="B108" s="82" t="s">
        <v>222</v>
      </c>
      <c r="C108" s="78" t="s">
        <v>14</v>
      </c>
      <c r="D108" s="79">
        <v>15000</v>
      </c>
      <c r="E108" s="79">
        <v>1</v>
      </c>
      <c r="F108" s="79">
        <f t="shared" si="2"/>
        <v>15000</v>
      </c>
      <c r="G108" s="240"/>
      <c r="H108" s="240"/>
      <c r="I108" s="240"/>
      <c r="J108" s="240"/>
      <c r="K108" s="81"/>
      <c r="L108" s="76"/>
      <c r="M108" s="82"/>
    </row>
    <row r="109" spans="1:13" ht="18.75" customHeight="1" x14ac:dyDescent="0.2">
      <c r="A109" s="76">
        <v>92</v>
      </c>
      <c r="B109" s="82" t="s">
        <v>223</v>
      </c>
      <c r="C109" s="78" t="s">
        <v>14</v>
      </c>
      <c r="D109" s="79">
        <v>15000</v>
      </c>
      <c r="E109" s="79">
        <v>1</v>
      </c>
      <c r="F109" s="79">
        <f>D109*E109</f>
        <v>15000</v>
      </c>
      <c r="G109" s="240"/>
      <c r="H109" s="240"/>
      <c r="I109" s="240"/>
      <c r="J109" s="240"/>
      <c r="K109" s="81"/>
      <c r="L109" s="76"/>
      <c r="M109" s="82"/>
    </row>
    <row r="110" spans="1:13" ht="18.75" customHeight="1" x14ac:dyDescent="0.2">
      <c r="A110" s="76">
        <v>93</v>
      </c>
      <c r="B110" s="82" t="s">
        <v>224</v>
      </c>
      <c r="C110" s="78" t="s">
        <v>14</v>
      </c>
      <c r="D110" s="79">
        <v>15000</v>
      </c>
      <c r="E110" s="79">
        <v>1</v>
      </c>
      <c r="F110" s="79">
        <f t="shared" ref="F110:F124" si="3">D110*E110</f>
        <v>15000</v>
      </c>
      <c r="G110" s="240"/>
      <c r="H110" s="240"/>
      <c r="I110" s="240"/>
      <c r="J110" s="240"/>
      <c r="K110" s="81"/>
      <c r="L110" s="76"/>
      <c r="M110" s="82"/>
    </row>
    <row r="111" spans="1:13" ht="18.75" customHeight="1" x14ac:dyDescent="0.2">
      <c r="A111" s="76">
        <v>94</v>
      </c>
      <c r="B111" s="77" t="s">
        <v>211</v>
      </c>
      <c r="C111" s="78" t="s">
        <v>138</v>
      </c>
      <c r="D111" s="79">
        <v>10000</v>
      </c>
      <c r="E111" s="79">
        <v>1</v>
      </c>
      <c r="F111" s="79">
        <f t="shared" si="3"/>
        <v>10000</v>
      </c>
      <c r="G111" s="240"/>
      <c r="H111" s="240"/>
      <c r="I111" s="240"/>
      <c r="J111" s="240"/>
      <c r="K111" s="81"/>
      <c r="L111" s="76" t="s">
        <v>117</v>
      </c>
      <c r="M111" s="82"/>
    </row>
    <row r="112" spans="1:13" ht="18.75" customHeight="1" x14ac:dyDescent="0.2">
      <c r="A112" s="76">
        <v>95</v>
      </c>
      <c r="B112" s="82" t="s">
        <v>212</v>
      </c>
      <c r="C112" s="78" t="s">
        <v>14</v>
      </c>
      <c r="D112" s="79">
        <v>15</v>
      </c>
      <c r="E112" s="79">
        <v>1000</v>
      </c>
      <c r="F112" s="79">
        <f t="shared" si="3"/>
        <v>15000</v>
      </c>
      <c r="G112" s="240"/>
      <c r="H112" s="240"/>
      <c r="I112" s="240"/>
      <c r="J112" s="240"/>
      <c r="K112" s="81"/>
      <c r="L112" s="76" t="s">
        <v>117</v>
      </c>
      <c r="M112" s="82"/>
    </row>
    <row r="113" spans="1:13" ht="18.75" customHeight="1" x14ac:dyDescent="0.2">
      <c r="A113" s="76">
        <v>96</v>
      </c>
      <c r="B113" s="82" t="s">
        <v>213</v>
      </c>
      <c r="C113" s="78" t="s">
        <v>14</v>
      </c>
      <c r="D113" s="79">
        <v>12</v>
      </c>
      <c r="E113" s="79">
        <v>1000</v>
      </c>
      <c r="F113" s="79">
        <f t="shared" si="3"/>
        <v>12000</v>
      </c>
      <c r="G113" s="240"/>
      <c r="H113" s="240"/>
      <c r="I113" s="240"/>
      <c r="J113" s="240"/>
      <c r="K113" s="81"/>
      <c r="L113" s="76"/>
      <c r="M113" s="82"/>
    </row>
    <row r="114" spans="1:13" ht="18.75" customHeight="1" x14ac:dyDescent="0.2">
      <c r="A114" s="76">
        <v>97</v>
      </c>
      <c r="B114" s="82" t="s">
        <v>214</v>
      </c>
      <c r="C114" s="78" t="s">
        <v>14</v>
      </c>
      <c r="D114" s="79">
        <v>5</v>
      </c>
      <c r="E114" s="79">
        <v>1000</v>
      </c>
      <c r="F114" s="79">
        <f t="shared" si="3"/>
        <v>5000</v>
      </c>
      <c r="G114" s="240"/>
      <c r="H114" s="240"/>
      <c r="I114" s="240"/>
      <c r="J114" s="240"/>
      <c r="K114" s="81"/>
      <c r="L114" s="76"/>
      <c r="M114" s="82"/>
    </row>
    <row r="115" spans="1:13" s="125" customFormat="1" ht="18.75" customHeight="1" x14ac:dyDescent="0.2">
      <c r="A115" s="76">
        <v>98</v>
      </c>
      <c r="B115" s="120" t="s">
        <v>215</v>
      </c>
      <c r="C115" s="121" t="s">
        <v>217</v>
      </c>
      <c r="D115" s="123">
        <v>500</v>
      </c>
      <c r="E115" s="123">
        <v>0</v>
      </c>
      <c r="F115" s="79">
        <f t="shared" si="3"/>
        <v>0</v>
      </c>
      <c r="G115" s="228"/>
      <c r="H115" s="228"/>
      <c r="I115" s="228"/>
      <c r="J115" s="228"/>
      <c r="K115" s="112"/>
      <c r="L115" s="119" t="s">
        <v>117</v>
      </c>
      <c r="M115" s="120"/>
    </row>
    <row r="116" spans="1:13" ht="18.75" customHeight="1" x14ac:dyDescent="0.2">
      <c r="A116" s="76">
        <v>99</v>
      </c>
      <c r="B116" s="82" t="s">
        <v>216</v>
      </c>
      <c r="C116" s="78" t="s">
        <v>24</v>
      </c>
      <c r="D116" s="79">
        <v>10000</v>
      </c>
      <c r="E116" s="79">
        <v>1</v>
      </c>
      <c r="F116" s="79">
        <f t="shared" si="3"/>
        <v>10000</v>
      </c>
      <c r="G116" s="240"/>
      <c r="H116" s="240"/>
      <c r="I116" s="240"/>
      <c r="J116" s="240"/>
      <c r="K116" s="81"/>
      <c r="L116" s="76"/>
      <c r="M116" s="82"/>
    </row>
    <row r="117" spans="1:13" ht="18.75" customHeight="1" x14ac:dyDescent="0.2">
      <c r="A117" s="76">
        <v>100</v>
      </c>
      <c r="B117" s="82" t="s">
        <v>218</v>
      </c>
      <c r="C117" s="78" t="s">
        <v>138</v>
      </c>
      <c r="D117" s="84">
        <v>80</v>
      </c>
      <c r="E117" s="79">
        <v>100</v>
      </c>
      <c r="F117" s="79">
        <f t="shared" si="3"/>
        <v>8000</v>
      </c>
      <c r="G117" s="240"/>
      <c r="H117" s="240"/>
      <c r="I117" s="240"/>
      <c r="J117" s="240"/>
      <c r="K117" s="81"/>
      <c r="L117" s="76"/>
      <c r="M117" s="82"/>
    </row>
    <row r="118" spans="1:13" ht="18.75" customHeight="1" x14ac:dyDescent="0.2">
      <c r="A118" s="76">
        <v>101</v>
      </c>
      <c r="B118" s="82" t="s">
        <v>219</v>
      </c>
      <c r="C118" s="78" t="s">
        <v>221</v>
      </c>
      <c r="D118" s="79">
        <v>2000</v>
      </c>
      <c r="E118" s="79">
        <v>5</v>
      </c>
      <c r="F118" s="79">
        <f t="shared" si="3"/>
        <v>10000</v>
      </c>
      <c r="G118" s="240"/>
      <c r="H118" s="240"/>
      <c r="I118" s="240"/>
      <c r="J118" s="240"/>
      <c r="K118" s="81"/>
      <c r="L118" s="76" t="s">
        <v>117</v>
      </c>
      <c r="M118" s="82"/>
    </row>
    <row r="119" spans="1:13" ht="18.75" customHeight="1" x14ac:dyDescent="0.2">
      <c r="A119" s="76">
        <v>102</v>
      </c>
      <c r="B119" s="82" t="s">
        <v>220</v>
      </c>
      <c r="C119" s="78" t="s">
        <v>217</v>
      </c>
      <c r="D119" s="84">
        <v>1000</v>
      </c>
      <c r="E119" s="79">
        <v>10</v>
      </c>
      <c r="F119" s="79">
        <f t="shared" si="3"/>
        <v>10000</v>
      </c>
      <c r="G119" s="240"/>
      <c r="H119" s="240"/>
      <c r="I119" s="240"/>
      <c r="J119" s="240"/>
      <c r="K119" s="111"/>
      <c r="L119" s="76"/>
      <c r="M119" s="82"/>
    </row>
    <row r="120" spans="1:13" s="125" customFormat="1" ht="21" customHeight="1" x14ac:dyDescent="0.2">
      <c r="A120" s="76">
        <v>103</v>
      </c>
      <c r="B120" s="120" t="s">
        <v>312</v>
      </c>
      <c r="C120" s="121" t="s">
        <v>14</v>
      </c>
      <c r="D120" s="123">
        <v>30000</v>
      </c>
      <c r="E120" s="123">
        <v>1</v>
      </c>
      <c r="F120" s="79">
        <f t="shared" si="3"/>
        <v>30000</v>
      </c>
      <c r="G120" s="228"/>
      <c r="H120" s="228"/>
      <c r="I120" s="228"/>
      <c r="J120" s="228"/>
      <c r="K120" s="112"/>
      <c r="L120" s="119" t="s">
        <v>117</v>
      </c>
      <c r="M120" s="120"/>
    </row>
    <row r="121" spans="1:13" s="125" customFormat="1" ht="21" customHeight="1" x14ac:dyDescent="0.2">
      <c r="A121" s="76">
        <v>104</v>
      </c>
      <c r="B121" s="120" t="s">
        <v>227</v>
      </c>
      <c r="C121" s="121" t="s">
        <v>14</v>
      </c>
      <c r="D121" s="123">
        <v>50000</v>
      </c>
      <c r="E121" s="123">
        <v>0</v>
      </c>
      <c r="F121" s="79">
        <f t="shared" si="3"/>
        <v>0</v>
      </c>
      <c r="G121" s="228"/>
      <c r="H121" s="228"/>
      <c r="I121" s="228"/>
      <c r="J121" s="228"/>
      <c r="K121" s="112"/>
      <c r="L121" s="119" t="s">
        <v>117</v>
      </c>
      <c r="M121" s="120"/>
    </row>
    <row r="122" spans="1:13" s="125" customFormat="1" ht="21" customHeight="1" x14ac:dyDescent="0.2">
      <c r="A122" s="76">
        <v>105</v>
      </c>
      <c r="B122" s="120" t="s">
        <v>228</v>
      </c>
      <c r="C122" s="121" t="s">
        <v>14</v>
      </c>
      <c r="D122" s="123">
        <v>1800</v>
      </c>
      <c r="E122" s="123">
        <v>100</v>
      </c>
      <c r="F122" s="79">
        <f t="shared" si="3"/>
        <v>180000</v>
      </c>
      <c r="G122" s="228"/>
      <c r="H122" s="228"/>
      <c r="I122" s="228"/>
      <c r="J122" s="228"/>
      <c r="K122" s="112"/>
      <c r="L122" s="119" t="s">
        <v>117</v>
      </c>
      <c r="M122" s="120"/>
    </row>
    <row r="123" spans="1:13" s="143" customFormat="1" ht="21" customHeight="1" x14ac:dyDescent="0.2">
      <c r="A123" s="76">
        <v>106</v>
      </c>
      <c r="B123" s="139" t="s">
        <v>311</v>
      </c>
      <c r="C123" s="140" t="s">
        <v>217</v>
      </c>
      <c r="D123" s="141">
        <v>400</v>
      </c>
      <c r="E123" s="141">
        <v>25</v>
      </c>
      <c r="F123" s="79">
        <f t="shared" si="3"/>
        <v>10000</v>
      </c>
      <c r="G123" s="207"/>
      <c r="H123" s="207"/>
      <c r="I123" s="207"/>
      <c r="J123" s="207"/>
      <c r="K123" s="142"/>
      <c r="L123" s="138"/>
      <c r="M123" s="139"/>
    </row>
    <row r="124" spans="1:13" ht="21" customHeight="1" x14ac:dyDescent="0.2">
      <c r="A124" s="76">
        <v>107</v>
      </c>
      <c r="B124" s="82" t="s">
        <v>229</v>
      </c>
      <c r="C124" s="78" t="s">
        <v>217</v>
      </c>
      <c r="D124" s="79">
        <v>400</v>
      </c>
      <c r="E124" s="79">
        <v>25</v>
      </c>
      <c r="F124" s="79">
        <f t="shared" si="3"/>
        <v>10000</v>
      </c>
      <c r="G124" s="240"/>
      <c r="H124" s="240"/>
      <c r="I124" s="240"/>
      <c r="J124" s="240"/>
      <c r="K124" s="81"/>
      <c r="L124" s="76" t="s">
        <v>117</v>
      </c>
      <c r="M124" s="82"/>
    </row>
    <row r="125" spans="1:13" s="14" customFormat="1" ht="24" customHeight="1" x14ac:dyDescent="0.2">
      <c r="A125" s="232" t="s">
        <v>252</v>
      </c>
      <c r="B125" s="233"/>
      <c r="C125" s="233"/>
      <c r="D125" s="233"/>
      <c r="E125" s="234"/>
      <c r="F125" s="73">
        <f>SUM(F18:F124)</f>
        <v>2997529.29</v>
      </c>
      <c r="G125" s="229"/>
      <c r="H125" s="230"/>
      <c r="I125" s="230"/>
      <c r="J125" s="231"/>
      <c r="K125" s="74"/>
      <c r="L125" s="36"/>
      <c r="M125" s="75"/>
    </row>
    <row r="126" spans="1:13" ht="42.75" customHeight="1" x14ac:dyDescent="0.2">
      <c r="A126" s="8"/>
      <c r="B126" s="8"/>
      <c r="C126" s="18"/>
      <c r="D126" s="15"/>
      <c r="E126" s="19"/>
      <c r="F126" s="20"/>
      <c r="G126" s="7"/>
      <c r="H126" s="7"/>
      <c r="I126" s="7"/>
      <c r="J126" s="7"/>
      <c r="K126" s="21"/>
      <c r="L126" s="22"/>
      <c r="M126" s="23"/>
    </row>
    <row r="127" spans="1:13" ht="24" customHeight="1" x14ac:dyDescent="0.2">
      <c r="A127" s="90" t="s">
        <v>289</v>
      </c>
      <c r="B127" s="27" t="s">
        <v>55</v>
      </c>
      <c r="C127" s="28" t="s">
        <v>102</v>
      </c>
      <c r="D127" s="29" t="s">
        <v>53</v>
      </c>
      <c r="E127" s="30" t="s">
        <v>52</v>
      </c>
      <c r="F127" s="31" t="s">
        <v>127</v>
      </c>
      <c r="G127" s="243" t="s">
        <v>104</v>
      </c>
      <c r="H127" s="244"/>
      <c r="I127" s="244"/>
      <c r="J127" s="244"/>
      <c r="K127" s="28" t="s">
        <v>76</v>
      </c>
      <c r="L127" s="28" t="s">
        <v>82</v>
      </c>
      <c r="M127" s="28" t="s">
        <v>158</v>
      </c>
    </row>
    <row r="128" spans="1:13" ht="39" customHeight="1" x14ac:dyDescent="0.2">
      <c r="A128" s="50">
        <v>1</v>
      </c>
      <c r="B128" s="51" t="s">
        <v>25</v>
      </c>
      <c r="C128" s="52" t="s">
        <v>14</v>
      </c>
      <c r="D128" s="53">
        <v>7.08</v>
      </c>
      <c r="E128" s="54">
        <v>6000</v>
      </c>
      <c r="F128" s="55">
        <f t="shared" ref="F128:F163" si="4">D128*E128</f>
        <v>42480</v>
      </c>
      <c r="G128" s="212" t="s">
        <v>106</v>
      </c>
      <c r="H128" s="213"/>
      <c r="I128" s="213"/>
      <c r="J128" s="213"/>
      <c r="K128" s="56" t="s">
        <v>90</v>
      </c>
      <c r="L128" s="52" t="s">
        <v>108</v>
      </c>
      <c r="M128" s="51"/>
    </row>
    <row r="129" spans="1:13" ht="39" customHeight="1" x14ac:dyDescent="0.2">
      <c r="A129" s="50">
        <v>2</v>
      </c>
      <c r="B129" s="51" t="s">
        <v>26</v>
      </c>
      <c r="C129" s="52" t="s">
        <v>14</v>
      </c>
      <c r="D129" s="53">
        <v>7.08</v>
      </c>
      <c r="E129" s="54">
        <v>6000</v>
      </c>
      <c r="F129" s="55">
        <f t="shared" si="4"/>
        <v>42480</v>
      </c>
      <c r="G129" s="212" t="s">
        <v>107</v>
      </c>
      <c r="H129" s="213"/>
      <c r="I129" s="213"/>
      <c r="J129" s="213"/>
      <c r="K129" s="56" t="s">
        <v>90</v>
      </c>
      <c r="L129" s="52" t="s">
        <v>108</v>
      </c>
      <c r="M129" s="51"/>
    </row>
    <row r="130" spans="1:13" ht="39" customHeight="1" x14ac:dyDescent="0.2">
      <c r="A130" s="50">
        <v>3</v>
      </c>
      <c r="B130" s="51" t="s">
        <v>134</v>
      </c>
      <c r="C130" s="52" t="s">
        <v>14</v>
      </c>
      <c r="D130" s="53">
        <v>7.08</v>
      </c>
      <c r="E130" s="54">
        <v>6000</v>
      </c>
      <c r="F130" s="55">
        <f t="shared" si="4"/>
        <v>42480</v>
      </c>
      <c r="G130" s="212" t="s">
        <v>146</v>
      </c>
      <c r="H130" s="213"/>
      <c r="I130" s="213"/>
      <c r="J130" s="213"/>
      <c r="K130" s="56" t="s">
        <v>90</v>
      </c>
      <c r="L130" s="52" t="s">
        <v>108</v>
      </c>
      <c r="M130" s="51"/>
    </row>
    <row r="131" spans="1:13" ht="39" customHeight="1" x14ac:dyDescent="0.2">
      <c r="A131" s="50">
        <v>4</v>
      </c>
      <c r="B131" s="51" t="s">
        <v>27</v>
      </c>
      <c r="C131" s="52" t="s">
        <v>14</v>
      </c>
      <c r="D131" s="53">
        <v>7.08</v>
      </c>
      <c r="E131" s="54">
        <v>6000</v>
      </c>
      <c r="F131" s="55">
        <f t="shared" si="4"/>
        <v>42480</v>
      </c>
      <c r="G131" s="212" t="s">
        <v>147</v>
      </c>
      <c r="H131" s="213"/>
      <c r="I131" s="213"/>
      <c r="J131" s="213"/>
      <c r="K131" s="56" t="s">
        <v>90</v>
      </c>
      <c r="L131" s="52" t="s">
        <v>108</v>
      </c>
      <c r="M131" s="51"/>
    </row>
    <row r="132" spans="1:13" x14ac:dyDescent="0.2">
      <c r="A132" s="50">
        <v>5</v>
      </c>
      <c r="B132" s="51" t="s">
        <v>10</v>
      </c>
      <c r="C132" s="52" t="s">
        <v>15</v>
      </c>
      <c r="D132" s="53">
        <v>306.8</v>
      </c>
      <c r="E132" s="54">
        <v>100</v>
      </c>
      <c r="F132" s="55">
        <f t="shared" si="4"/>
        <v>30680</v>
      </c>
      <c r="G132" s="212" t="s">
        <v>132</v>
      </c>
      <c r="H132" s="213"/>
      <c r="I132" s="213"/>
      <c r="J132" s="213"/>
      <c r="K132" s="56" t="s">
        <v>90</v>
      </c>
      <c r="L132" s="52"/>
      <c r="M132" s="51"/>
    </row>
    <row r="133" spans="1:13" x14ac:dyDescent="0.2">
      <c r="A133" s="50">
        <v>6</v>
      </c>
      <c r="B133" s="51" t="s">
        <v>11</v>
      </c>
      <c r="C133" s="52" t="s">
        <v>14</v>
      </c>
      <c r="D133" s="53">
        <v>20.059999999999999</v>
      </c>
      <c r="E133" s="54">
        <v>1200</v>
      </c>
      <c r="F133" s="55">
        <f t="shared" si="4"/>
        <v>24072</v>
      </c>
      <c r="G133" s="212" t="s">
        <v>95</v>
      </c>
      <c r="H133" s="213"/>
      <c r="I133" s="213"/>
      <c r="J133" s="213"/>
      <c r="K133" s="56" t="s">
        <v>90</v>
      </c>
      <c r="L133" s="52"/>
      <c r="M133" s="51"/>
    </row>
    <row r="134" spans="1:13" x14ac:dyDescent="0.2">
      <c r="A134" s="50">
        <v>7</v>
      </c>
      <c r="B134" s="51" t="s">
        <v>12</v>
      </c>
      <c r="C134" s="52" t="s">
        <v>14</v>
      </c>
      <c r="D134" s="53">
        <v>10.62</v>
      </c>
      <c r="E134" s="54">
        <v>1200</v>
      </c>
      <c r="F134" s="55">
        <f t="shared" si="4"/>
        <v>12743.999999999998</v>
      </c>
      <c r="G134" s="212" t="s">
        <v>96</v>
      </c>
      <c r="H134" s="213"/>
      <c r="I134" s="213"/>
      <c r="J134" s="213"/>
      <c r="K134" s="56" t="s">
        <v>90</v>
      </c>
      <c r="L134" s="52"/>
      <c r="M134" s="51"/>
    </row>
    <row r="135" spans="1:13" x14ac:dyDescent="0.2">
      <c r="A135" s="50">
        <v>8</v>
      </c>
      <c r="B135" s="51" t="s">
        <v>18</v>
      </c>
      <c r="C135" s="52" t="s">
        <v>14</v>
      </c>
      <c r="D135" s="53">
        <v>2.91</v>
      </c>
      <c r="E135" s="54">
        <v>4000</v>
      </c>
      <c r="F135" s="55">
        <f t="shared" si="4"/>
        <v>11640</v>
      </c>
      <c r="G135" s="212" t="s">
        <v>109</v>
      </c>
      <c r="H135" s="213"/>
      <c r="I135" s="213"/>
      <c r="J135" s="213"/>
      <c r="K135" s="56" t="s">
        <v>90</v>
      </c>
      <c r="L135" s="52" t="s">
        <v>108</v>
      </c>
      <c r="M135" s="51"/>
    </row>
    <row r="136" spans="1:13" x14ac:dyDescent="0.2">
      <c r="A136" s="50">
        <v>9</v>
      </c>
      <c r="B136" s="51" t="s">
        <v>72</v>
      </c>
      <c r="C136" s="52" t="s">
        <v>14</v>
      </c>
      <c r="D136" s="53">
        <v>3</v>
      </c>
      <c r="E136" s="54">
        <v>1500</v>
      </c>
      <c r="F136" s="55">
        <f t="shared" si="4"/>
        <v>4500</v>
      </c>
      <c r="G136" s="212" t="s">
        <v>110</v>
      </c>
      <c r="H136" s="213"/>
      <c r="I136" s="213"/>
      <c r="J136" s="213"/>
      <c r="K136" s="56" t="s">
        <v>90</v>
      </c>
      <c r="L136" s="52" t="s">
        <v>108</v>
      </c>
      <c r="M136" s="51"/>
    </row>
    <row r="137" spans="1:13" x14ac:dyDescent="0.2">
      <c r="A137" s="50">
        <v>10</v>
      </c>
      <c r="B137" s="51" t="s">
        <v>19</v>
      </c>
      <c r="C137" s="52" t="s">
        <v>14</v>
      </c>
      <c r="D137" s="53">
        <v>6.07</v>
      </c>
      <c r="E137" s="54">
        <v>4000</v>
      </c>
      <c r="F137" s="55">
        <f t="shared" si="4"/>
        <v>24280</v>
      </c>
      <c r="G137" s="212" t="s">
        <v>111</v>
      </c>
      <c r="H137" s="213"/>
      <c r="I137" s="213"/>
      <c r="J137" s="213"/>
      <c r="K137" s="56" t="s">
        <v>90</v>
      </c>
      <c r="L137" s="52" t="s">
        <v>108</v>
      </c>
      <c r="M137" s="51"/>
    </row>
    <row r="138" spans="1:13" x14ac:dyDescent="0.2">
      <c r="A138" s="50">
        <v>11</v>
      </c>
      <c r="B138" s="51" t="s">
        <v>20</v>
      </c>
      <c r="C138" s="52" t="s">
        <v>14</v>
      </c>
      <c r="D138" s="53">
        <v>4.5599999999999996</v>
      </c>
      <c r="E138" s="54">
        <v>4000</v>
      </c>
      <c r="F138" s="55">
        <f t="shared" si="4"/>
        <v>18240</v>
      </c>
      <c r="G138" s="212" t="s">
        <v>112</v>
      </c>
      <c r="H138" s="213"/>
      <c r="I138" s="213"/>
      <c r="J138" s="213"/>
      <c r="K138" s="56" t="s">
        <v>90</v>
      </c>
      <c r="L138" s="52" t="s">
        <v>108</v>
      </c>
      <c r="M138" s="51"/>
    </row>
    <row r="139" spans="1:13" x14ac:dyDescent="0.2">
      <c r="A139" s="50">
        <v>12</v>
      </c>
      <c r="B139" s="51" t="s">
        <v>21</v>
      </c>
      <c r="C139" s="52" t="s">
        <v>14</v>
      </c>
      <c r="D139" s="53">
        <v>8.56</v>
      </c>
      <c r="E139" s="54">
        <v>1000</v>
      </c>
      <c r="F139" s="55">
        <f t="shared" si="4"/>
        <v>8560</v>
      </c>
      <c r="G139" s="212"/>
      <c r="H139" s="213"/>
      <c r="I139" s="213"/>
      <c r="J139" s="213"/>
      <c r="K139" s="56" t="s">
        <v>90</v>
      </c>
      <c r="L139" s="52"/>
      <c r="M139" s="51"/>
    </row>
    <row r="140" spans="1:13" x14ac:dyDescent="0.2">
      <c r="A140" s="50">
        <v>13</v>
      </c>
      <c r="B140" s="51" t="s">
        <v>75</v>
      </c>
      <c r="C140" s="52" t="s">
        <v>14</v>
      </c>
      <c r="D140" s="53">
        <v>3</v>
      </c>
      <c r="E140" s="54">
        <v>1000</v>
      </c>
      <c r="F140" s="55">
        <f t="shared" si="4"/>
        <v>3000</v>
      </c>
      <c r="G140" s="212" t="s">
        <v>97</v>
      </c>
      <c r="H140" s="213"/>
      <c r="I140" s="213"/>
      <c r="J140" s="213"/>
      <c r="K140" s="56" t="s">
        <v>90</v>
      </c>
      <c r="L140" s="52" t="s">
        <v>108</v>
      </c>
      <c r="M140" s="51"/>
    </row>
    <row r="141" spans="1:13" x14ac:dyDescent="0.2">
      <c r="A141" s="50">
        <v>14</v>
      </c>
      <c r="B141" s="51" t="s">
        <v>0</v>
      </c>
      <c r="C141" s="52" t="s">
        <v>14</v>
      </c>
      <c r="D141" s="53">
        <v>24.19</v>
      </c>
      <c r="E141" s="54">
        <v>5000</v>
      </c>
      <c r="F141" s="55">
        <f t="shared" si="4"/>
        <v>120950</v>
      </c>
      <c r="G141" s="212"/>
      <c r="H141" s="213"/>
      <c r="I141" s="213"/>
      <c r="J141" s="213"/>
      <c r="K141" s="56" t="s">
        <v>90</v>
      </c>
      <c r="L141" s="52"/>
      <c r="M141" s="51"/>
    </row>
    <row r="142" spans="1:13" x14ac:dyDescent="0.2">
      <c r="A142" s="50">
        <v>15</v>
      </c>
      <c r="B142" s="51" t="s">
        <v>16</v>
      </c>
      <c r="C142" s="52" t="s">
        <v>13</v>
      </c>
      <c r="D142" s="53">
        <v>427.6</v>
      </c>
      <c r="E142" s="54">
        <v>50</v>
      </c>
      <c r="F142" s="55">
        <f t="shared" si="4"/>
        <v>21380</v>
      </c>
      <c r="G142" s="212"/>
      <c r="H142" s="213"/>
      <c r="I142" s="213"/>
      <c r="J142" s="213"/>
      <c r="K142" s="56" t="s">
        <v>90</v>
      </c>
      <c r="L142" s="52"/>
      <c r="M142" s="51"/>
    </row>
    <row r="143" spans="1:13" x14ac:dyDescent="0.2">
      <c r="A143" s="50">
        <v>16</v>
      </c>
      <c r="B143" s="51" t="s">
        <v>22</v>
      </c>
      <c r="C143" s="52" t="s">
        <v>14</v>
      </c>
      <c r="D143" s="53">
        <v>88.02</v>
      </c>
      <c r="E143" s="54">
        <v>200</v>
      </c>
      <c r="F143" s="55">
        <f t="shared" si="4"/>
        <v>17604</v>
      </c>
      <c r="G143" s="212"/>
      <c r="H143" s="213"/>
      <c r="I143" s="213"/>
      <c r="J143" s="213"/>
      <c r="K143" s="56" t="s">
        <v>90</v>
      </c>
      <c r="L143" s="52"/>
      <c r="M143" s="51"/>
    </row>
    <row r="144" spans="1:13" x14ac:dyDescent="0.2">
      <c r="A144" s="50">
        <v>17</v>
      </c>
      <c r="B144" s="51" t="s">
        <v>17</v>
      </c>
      <c r="C144" s="52" t="s">
        <v>14</v>
      </c>
      <c r="D144" s="53">
        <v>21.71</v>
      </c>
      <c r="E144" s="54">
        <v>300</v>
      </c>
      <c r="F144" s="55">
        <f t="shared" si="4"/>
        <v>6513</v>
      </c>
      <c r="G144" s="212" t="s">
        <v>98</v>
      </c>
      <c r="H144" s="213"/>
      <c r="I144" s="213"/>
      <c r="J144" s="213"/>
      <c r="K144" s="56" t="s">
        <v>90</v>
      </c>
      <c r="L144" s="52"/>
      <c r="M144" s="51"/>
    </row>
    <row r="145" spans="1:13" x14ac:dyDescent="0.2">
      <c r="A145" s="50">
        <v>18</v>
      </c>
      <c r="B145" s="51" t="s">
        <v>114</v>
      </c>
      <c r="C145" s="52" t="s">
        <v>14</v>
      </c>
      <c r="D145" s="53">
        <v>181.72</v>
      </c>
      <c r="E145" s="54">
        <v>200</v>
      </c>
      <c r="F145" s="55">
        <f t="shared" si="4"/>
        <v>36344</v>
      </c>
      <c r="G145" s="212" t="s">
        <v>99</v>
      </c>
      <c r="H145" s="213"/>
      <c r="I145" s="213"/>
      <c r="J145" s="213"/>
      <c r="K145" s="56" t="s">
        <v>90</v>
      </c>
      <c r="L145" s="52"/>
      <c r="M145" s="51"/>
    </row>
    <row r="146" spans="1:13" x14ac:dyDescent="0.2">
      <c r="A146" s="50">
        <v>19</v>
      </c>
      <c r="B146" s="51" t="s">
        <v>115</v>
      </c>
      <c r="C146" s="52">
        <v>100</v>
      </c>
      <c r="D146" s="53">
        <v>169.3</v>
      </c>
      <c r="E146" s="54">
        <v>200</v>
      </c>
      <c r="F146" s="55">
        <f t="shared" si="4"/>
        <v>33860</v>
      </c>
      <c r="G146" s="212"/>
      <c r="H146" s="213"/>
      <c r="I146" s="213"/>
      <c r="J146" s="213"/>
      <c r="K146" s="56" t="s">
        <v>90</v>
      </c>
      <c r="L146" s="52"/>
      <c r="M146" s="51"/>
    </row>
    <row r="147" spans="1:13" x14ac:dyDescent="0.2">
      <c r="A147" s="50">
        <v>20</v>
      </c>
      <c r="B147" s="51" t="s">
        <v>136</v>
      </c>
      <c r="C147" s="52" t="s">
        <v>14</v>
      </c>
      <c r="D147" s="53">
        <v>64.900000000000006</v>
      </c>
      <c r="E147" s="54">
        <v>500</v>
      </c>
      <c r="F147" s="55">
        <f t="shared" si="4"/>
        <v>32450.000000000004</v>
      </c>
      <c r="G147" s="212" t="s">
        <v>135</v>
      </c>
      <c r="H147" s="213"/>
      <c r="I147" s="213"/>
      <c r="J147" s="213"/>
      <c r="K147" s="56" t="s">
        <v>90</v>
      </c>
      <c r="L147" s="52"/>
      <c r="M147" s="51"/>
    </row>
    <row r="148" spans="1:13" x14ac:dyDescent="0.2">
      <c r="A148" s="50">
        <v>21</v>
      </c>
      <c r="B148" s="51" t="s">
        <v>128</v>
      </c>
      <c r="C148" s="52" t="s">
        <v>24</v>
      </c>
      <c r="D148" s="53">
        <v>135.29</v>
      </c>
      <c r="E148" s="54">
        <v>100</v>
      </c>
      <c r="F148" s="55">
        <f t="shared" si="4"/>
        <v>13529</v>
      </c>
      <c r="G148" s="212" t="s">
        <v>129</v>
      </c>
      <c r="H148" s="213"/>
      <c r="I148" s="213"/>
      <c r="J148" s="213"/>
      <c r="K148" s="56" t="s">
        <v>90</v>
      </c>
      <c r="L148" s="52"/>
      <c r="M148" s="51"/>
    </row>
    <row r="149" spans="1:13" ht="27" customHeight="1" x14ac:dyDescent="0.2">
      <c r="A149" s="50">
        <v>22</v>
      </c>
      <c r="B149" s="51" t="s">
        <v>48</v>
      </c>
      <c r="C149" s="52" t="s">
        <v>14</v>
      </c>
      <c r="D149" s="53">
        <v>4.83</v>
      </c>
      <c r="E149" s="54">
        <v>2500</v>
      </c>
      <c r="F149" s="55">
        <f t="shared" si="4"/>
        <v>12075</v>
      </c>
      <c r="G149" s="212" t="s">
        <v>77</v>
      </c>
      <c r="H149" s="213"/>
      <c r="I149" s="213"/>
      <c r="J149" s="213"/>
      <c r="K149" s="56" t="s">
        <v>90</v>
      </c>
      <c r="L149" s="52"/>
      <c r="M149" s="51"/>
    </row>
    <row r="150" spans="1:13" ht="26.25" customHeight="1" x14ac:dyDescent="0.2">
      <c r="A150" s="50">
        <v>23</v>
      </c>
      <c r="B150" s="51" t="s">
        <v>49</v>
      </c>
      <c r="C150" s="52" t="s">
        <v>14</v>
      </c>
      <c r="D150" s="53">
        <v>7.9</v>
      </c>
      <c r="E150" s="54">
        <v>1000</v>
      </c>
      <c r="F150" s="55">
        <f t="shared" si="4"/>
        <v>7900</v>
      </c>
      <c r="G150" s="212" t="s">
        <v>78</v>
      </c>
      <c r="H150" s="213"/>
      <c r="I150" s="213"/>
      <c r="J150" s="213"/>
      <c r="K150" s="56" t="s">
        <v>90</v>
      </c>
      <c r="L150" s="52"/>
      <c r="M150" s="51"/>
    </row>
    <row r="151" spans="1:13" ht="26.25" customHeight="1" x14ac:dyDescent="0.2">
      <c r="A151" s="50">
        <v>24</v>
      </c>
      <c r="B151" s="51" t="s">
        <v>60</v>
      </c>
      <c r="C151" s="52" t="s">
        <v>14</v>
      </c>
      <c r="D151" s="53">
        <v>10</v>
      </c>
      <c r="E151" s="54">
        <v>200</v>
      </c>
      <c r="F151" s="55">
        <f t="shared" si="4"/>
        <v>2000</v>
      </c>
      <c r="G151" s="212" t="s">
        <v>78</v>
      </c>
      <c r="H151" s="213"/>
      <c r="I151" s="213"/>
      <c r="J151" s="213"/>
      <c r="K151" s="56" t="s">
        <v>90</v>
      </c>
      <c r="L151" s="52"/>
      <c r="M151" s="51"/>
    </row>
    <row r="152" spans="1:13" ht="26.25" customHeight="1" x14ac:dyDescent="0.2">
      <c r="A152" s="50">
        <v>25</v>
      </c>
      <c r="B152" s="51" t="s">
        <v>50</v>
      </c>
      <c r="C152" s="52" t="s">
        <v>14</v>
      </c>
      <c r="D152" s="53">
        <v>9</v>
      </c>
      <c r="E152" s="54">
        <v>1200</v>
      </c>
      <c r="F152" s="55">
        <f t="shared" si="4"/>
        <v>10800</v>
      </c>
      <c r="G152" s="212" t="s">
        <v>78</v>
      </c>
      <c r="H152" s="213"/>
      <c r="I152" s="213"/>
      <c r="J152" s="213"/>
      <c r="K152" s="56" t="s">
        <v>90</v>
      </c>
      <c r="L152" s="52"/>
      <c r="M152" s="51"/>
    </row>
    <row r="153" spans="1:13" ht="39" customHeight="1" x14ac:dyDescent="0.2">
      <c r="A153" s="50">
        <v>26</v>
      </c>
      <c r="B153" s="59" t="s">
        <v>159</v>
      </c>
      <c r="C153" s="52" t="s">
        <v>14</v>
      </c>
      <c r="D153" s="60">
        <v>20</v>
      </c>
      <c r="E153" s="60">
        <v>300</v>
      </c>
      <c r="F153" s="55">
        <f t="shared" si="4"/>
        <v>6000</v>
      </c>
      <c r="G153" s="57"/>
      <c r="H153" s="58"/>
      <c r="I153" s="58"/>
      <c r="J153" s="58"/>
      <c r="K153" s="56"/>
      <c r="L153" s="52"/>
      <c r="M153" s="51"/>
    </row>
    <row r="154" spans="1:13" s="9" customFormat="1" ht="26.25" customHeight="1" x14ac:dyDescent="0.2">
      <c r="A154" s="50">
        <v>27</v>
      </c>
      <c r="B154" s="51" t="s">
        <v>160</v>
      </c>
      <c r="C154" s="52" t="s">
        <v>14</v>
      </c>
      <c r="D154" s="53">
        <v>100</v>
      </c>
      <c r="E154" s="53">
        <v>50</v>
      </c>
      <c r="F154" s="55">
        <f t="shared" si="4"/>
        <v>5000</v>
      </c>
      <c r="G154" s="57"/>
      <c r="H154" s="58"/>
      <c r="I154" s="58"/>
      <c r="J154" s="58"/>
      <c r="K154" s="56"/>
      <c r="L154" s="52"/>
      <c r="M154" s="51"/>
    </row>
    <row r="155" spans="1:13" ht="12.75" customHeight="1" x14ac:dyDescent="0.2">
      <c r="A155" s="50">
        <v>28</v>
      </c>
      <c r="B155" s="51" t="s">
        <v>51</v>
      </c>
      <c r="C155" s="52" t="s">
        <v>24</v>
      </c>
      <c r="D155" s="53">
        <v>637.20000000000005</v>
      </c>
      <c r="E155" s="54">
        <v>2</v>
      </c>
      <c r="F155" s="55">
        <f t="shared" si="4"/>
        <v>1274.4000000000001</v>
      </c>
      <c r="G155" s="212" t="s">
        <v>51</v>
      </c>
      <c r="H155" s="213"/>
      <c r="I155" s="213"/>
      <c r="J155" s="241"/>
      <c r="K155" s="56" t="s">
        <v>90</v>
      </c>
      <c r="L155" s="52"/>
      <c r="M155" s="51"/>
    </row>
    <row r="156" spans="1:13" s="128" customFormat="1" ht="25.5" x14ac:dyDescent="0.2">
      <c r="A156" s="50">
        <v>29</v>
      </c>
      <c r="B156" s="152" t="s">
        <v>233</v>
      </c>
      <c r="C156" s="153" t="s">
        <v>14</v>
      </c>
      <c r="D156" s="154">
        <v>619</v>
      </c>
      <c r="E156" s="155">
        <v>2</v>
      </c>
      <c r="F156" s="55">
        <f t="shared" si="4"/>
        <v>1238</v>
      </c>
      <c r="G156" s="246" t="s">
        <v>234</v>
      </c>
      <c r="H156" s="246"/>
      <c r="I156" s="246"/>
      <c r="J156" s="246"/>
      <c r="K156" s="156" t="s">
        <v>250</v>
      </c>
      <c r="L156" s="153"/>
      <c r="M156" s="152" t="s">
        <v>248</v>
      </c>
    </row>
    <row r="157" spans="1:13" s="128" customFormat="1" ht="25.5" x14ac:dyDescent="0.2">
      <c r="A157" s="50">
        <v>30</v>
      </c>
      <c r="B157" s="152" t="s">
        <v>233</v>
      </c>
      <c r="C157" s="153" t="s">
        <v>14</v>
      </c>
      <c r="D157" s="154">
        <v>650</v>
      </c>
      <c r="E157" s="155">
        <v>2</v>
      </c>
      <c r="F157" s="55">
        <f t="shared" si="4"/>
        <v>1300</v>
      </c>
      <c r="G157" s="246" t="s">
        <v>235</v>
      </c>
      <c r="H157" s="246"/>
      <c r="I157" s="246"/>
      <c r="J157" s="246"/>
      <c r="K157" s="156" t="s">
        <v>250</v>
      </c>
      <c r="L157" s="153"/>
      <c r="M157" s="152" t="s">
        <v>248</v>
      </c>
    </row>
    <row r="158" spans="1:13" s="128" customFormat="1" ht="38.25" x14ac:dyDescent="0.2">
      <c r="A158" s="50">
        <v>31</v>
      </c>
      <c r="B158" s="152" t="s">
        <v>241</v>
      </c>
      <c r="C158" s="153" t="s">
        <v>14</v>
      </c>
      <c r="D158" s="154">
        <v>650</v>
      </c>
      <c r="E158" s="155">
        <v>2</v>
      </c>
      <c r="F158" s="55">
        <f t="shared" si="4"/>
        <v>1300</v>
      </c>
      <c r="G158" s="246" t="s">
        <v>242</v>
      </c>
      <c r="H158" s="246"/>
      <c r="I158" s="246"/>
      <c r="J158" s="246"/>
      <c r="K158" s="156" t="s">
        <v>251</v>
      </c>
      <c r="L158" s="153"/>
      <c r="M158" s="152" t="s">
        <v>248</v>
      </c>
    </row>
    <row r="159" spans="1:13" s="128" customFormat="1" ht="38.25" x14ac:dyDescent="0.2">
      <c r="A159" s="50">
        <v>32</v>
      </c>
      <c r="B159" s="152" t="s">
        <v>243</v>
      </c>
      <c r="C159" s="153" t="s">
        <v>14</v>
      </c>
      <c r="D159" s="154">
        <v>380</v>
      </c>
      <c r="E159" s="155">
        <v>2</v>
      </c>
      <c r="F159" s="55">
        <f t="shared" si="4"/>
        <v>760</v>
      </c>
      <c r="G159" s="246" t="s">
        <v>244</v>
      </c>
      <c r="H159" s="246"/>
      <c r="I159" s="246"/>
      <c r="J159" s="246"/>
      <c r="K159" s="156" t="s">
        <v>251</v>
      </c>
      <c r="L159" s="153"/>
      <c r="M159" s="152" t="s">
        <v>248</v>
      </c>
    </row>
    <row r="160" spans="1:13" s="125" customFormat="1" ht="27" customHeight="1" x14ac:dyDescent="0.2">
      <c r="A160" s="50">
        <v>33</v>
      </c>
      <c r="B160" s="157" t="s">
        <v>203</v>
      </c>
      <c r="C160" s="153" t="s">
        <v>14</v>
      </c>
      <c r="D160" s="158">
        <v>1000</v>
      </c>
      <c r="E160" s="155">
        <v>50</v>
      </c>
      <c r="F160" s="55">
        <f t="shared" si="4"/>
        <v>50000</v>
      </c>
      <c r="G160" s="247" t="s">
        <v>204</v>
      </c>
      <c r="H160" s="247"/>
      <c r="I160" s="247"/>
      <c r="J160" s="247"/>
      <c r="K160" s="159"/>
      <c r="L160" s="160" t="s">
        <v>117</v>
      </c>
      <c r="M160" s="161"/>
    </row>
    <row r="161" spans="1:16" s="125" customFormat="1" x14ac:dyDescent="0.2">
      <c r="A161" s="50">
        <v>34</v>
      </c>
      <c r="B161" s="157" t="s">
        <v>31</v>
      </c>
      <c r="C161" s="153" t="s">
        <v>13</v>
      </c>
      <c r="D161" s="158">
        <v>379.96</v>
      </c>
      <c r="E161" s="155">
        <v>30</v>
      </c>
      <c r="F161" s="55">
        <f t="shared" si="4"/>
        <v>11398.8</v>
      </c>
      <c r="G161" s="247" t="s">
        <v>130</v>
      </c>
      <c r="H161" s="247"/>
      <c r="I161" s="247"/>
      <c r="J161" s="247"/>
      <c r="K161" s="159" t="s">
        <v>90</v>
      </c>
      <c r="L161" s="160"/>
      <c r="M161" s="161"/>
    </row>
    <row r="162" spans="1:16" s="128" customFormat="1" x14ac:dyDescent="0.2">
      <c r="A162" s="50">
        <v>35</v>
      </c>
      <c r="B162" s="152" t="s">
        <v>230</v>
      </c>
      <c r="C162" s="153" t="s">
        <v>14</v>
      </c>
      <c r="D162" s="154">
        <v>14145</v>
      </c>
      <c r="E162" s="155">
        <v>1</v>
      </c>
      <c r="F162" s="55">
        <f t="shared" si="4"/>
        <v>14145</v>
      </c>
      <c r="G162" s="246" t="s">
        <v>231</v>
      </c>
      <c r="H162" s="246"/>
      <c r="I162" s="246"/>
      <c r="J162" s="246"/>
      <c r="K162" s="156" t="s">
        <v>232</v>
      </c>
      <c r="L162" s="153"/>
      <c r="M162" s="152" t="s">
        <v>248</v>
      </c>
    </row>
    <row r="163" spans="1:16" x14ac:dyDescent="0.2">
      <c r="A163" s="50">
        <v>36</v>
      </c>
      <c r="B163" s="51" t="s">
        <v>202</v>
      </c>
      <c r="C163" s="52" t="s">
        <v>24</v>
      </c>
      <c r="D163" s="53">
        <v>1000</v>
      </c>
      <c r="E163" s="54">
        <v>3</v>
      </c>
      <c r="F163" s="55">
        <f t="shared" si="4"/>
        <v>3000</v>
      </c>
      <c r="G163" s="212"/>
      <c r="H163" s="213"/>
      <c r="I163" s="213"/>
      <c r="J163" s="213"/>
      <c r="K163" s="56" t="s">
        <v>113</v>
      </c>
      <c r="L163" s="52"/>
      <c r="M163" s="51"/>
    </row>
    <row r="164" spans="1:16" s="14" customFormat="1" ht="15.75" x14ac:dyDescent="0.2">
      <c r="A164" s="235" t="s">
        <v>252</v>
      </c>
      <c r="B164" s="235"/>
      <c r="C164" s="235"/>
      <c r="D164" s="235"/>
      <c r="E164" s="235"/>
      <c r="F164" s="32">
        <f>SUM(F128:F163)</f>
        <v>718457.20000000007</v>
      </c>
      <c r="G164" s="236"/>
      <c r="H164" s="237"/>
      <c r="I164" s="237"/>
      <c r="J164" s="238"/>
      <c r="K164" s="33"/>
      <c r="L164" s="34"/>
      <c r="M164" s="35"/>
    </row>
    <row r="165" spans="1:16" ht="32.25" customHeight="1" x14ac:dyDescent="0.2"/>
    <row r="166" spans="1:16" ht="24" customHeight="1" x14ac:dyDescent="0.2">
      <c r="A166" s="91" t="s">
        <v>290</v>
      </c>
      <c r="B166" s="37" t="s">
        <v>293</v>
      </c>
      <c r="C166" s="38" t="s">
        <v>102</v>
      </c>
      <c r="D166" s="39" t="s">
        <v>53</v>
      </c>
      <c r="E166" s="40" t="s">
        <v>52</v>
      </c>
      <c r="F166" s="41" t="s">
        <v>127</v>
      </c>
      <c r="G166" s="223" t="s">
        <v>104</v>
      </c>
      <c r="H166" s="223"/>
      <c r="I166" s="223"/>
      <c r="J166" s="223"/>
      <c r="K166" s="38" t="s">
        <v>76</v>
      </c>
      <c r="L166" s="38" t="s">
        <v>82</v>
      </c>
      <c r="M166" s="38" t="s">
        <v>158</v>
      </c>
    </row>
    <row r="167" spans="1:16" s="9" customFormat="1" x14ac:dyDescent="0.2">
      <c r="A167" s="46">
        <v>1</v>
      </c>
      <c r="B167" s="44" t="s">
        <v>161</v>
      </c>
      <c r="C167" s="45" t="s">
        <v>14</v>
      </c>
      <c r="D167" s="48">
        <v>30000</v>
      </c>
      <c r="E167" s="61">
        <v>1</v>
      </c>
      <c r="F167" s="48">
        <v>30000</v>
      </c>
      <c r="G167" s="224"/>
      <c r="H167" s="224"/>
      <c r="I167" s="224"/>
      <c r="J167" s="224"/>
      <c r="K167" s="44"/>
      <c r="L167" s="45"/>
      <c r="M167" s="44"/>
    </row>
    <row r="168" spans="1:16" s="9" customFormat="1" x14ac:dyDescent="0.2">
      <c r="A168" s="46">
        <v>2</v>
      </c>
      <c r="B168" s="44" t="s">
        <v>162</v>
      </c>
      <c r="C168" s="45" t="s">
        <v>14</v>
      </c>
      <c r="D168" s="48">
        <v>30000</v>
      </c>
      <c r="E168" s="61">
        <v>1</v>
      </c>
      <c r="F168" s="48">
        <v>30000</v>
      </c>
      <c r="G168" s="224"/>
      <c r="H168" s="224"/>
      <c r="I168" s="224"/>
      <c r="J168" s="224"/>
      <c r="K168" s="44"/>
      <c r="L168" s="45"/>
      <c r="M168" s="44"/>
      <c r="P168" s="92"/>
    </row>
    <row r="169" spans="1:16" s="9" customFormat="1" x14ac:dyDescent="0.2">
      <c r="A169" s="46">
        <v>3</v>
      </c>
      <c r="B169" s="44" t="s">
        <v>163</v>
      </c>
      <c r="C169" s="45" t="s">
        <v>14</v>
      </c>
      <c r="D169" s="48">
        <v>30000</v>
      </c>
      <c r="E169" s="61">
        <v>1</v>
      </c>
      <c r="F169" s="48">
        <v>30000</v>
      </c>
      <c r="G169" s="224"/>
      <c r="H169" s="224"/>
      <c r="I169" s="224"/>
      <c r="J169" s="224"/>
      <c r="K169" s="44"/>
      <c r="L169" s="45"/>
      <c r="M169" s="44"/>
      <c r="P169" s="92"/>
    </row>
    <row r="170" spans="1:16" ht="15.75" x14ac:dyDescent="0.2">
      <c r="A170" s="198" t="s">
        <v>252</v>
      </c>
      <c r="B170" s="198"/>
      <c r="C170" s="198"/>
      <c r="D170" s="198"/>
      <c r="E170" s="198"/>
      <c r="F170" s="39">
        <f>SUM(F167:F169)</f>
        <v>90000</v>
      </c>
      <c r="G170" s="220"/>
      <c r="H170" s="221"/>
      <c r="I170" s="221"/>
      <c r="J170" s="222"/>
      <c r="K170" s="42"/>
      <c r="L170" s="43"/>
      <c r="M170" s="42"/>
    </row>
    <row r="171" spans="1:16" s="9" customFormat="1" ht="34.5" customHeight="1" x14ac:dyDescent="0.2">
      <c r="A171" s="113"/>
      <c r="B171" s="113"/>
      <c r="C171" s="113"/>
      <c r="D171" s="113"/>
      <c r="E171" s="113"/>
      <c r="F171" s="114"/>
      <c r="G171" s="115"/>
      <c r="H171" s="115"/>
      <c r="I171" s="115"/>
      <c r="J171" s="115"/>
      <c r="K171" s="116"/>
      <c r="L171" s="115"/>
      <c r="M171" s="116"/>
    </row>
    <row r="172" spans="1:16" ht="24" customHeight="1" x14ac:dyDescent="0.2">
      <c r="A172" s="91" t="s">
        <v>291</v>
      </c>
      <c r="B172" s="37" t="s">
        <v>292</v>
      </c>
      <c r="C172" s="38" t="s">
        <v>102</v>
      </c>
      <c r="D172" s="39" t="s">
        <v>53</v>
      </c>
      <c r="E172" s="40" t="s">
        <v>52</v>
      </c>
      <c r="F172" s="41" t="s">
        <v>127</v>
      </c>
      <c r="G172" s="223" t="s">
        <v>104</v>
      </c>
      <c r="H172" s="223"/>
      <c r="I172" s="223"/>
      <c r="J172" s="223"/>
      <c r="K172" s="38" t="s">
        <v>76</v>
      </c>
      <c r="L172" s="38" t="s">
        <v>82</v>
      </c>
      <c r="M172" s="38" t="s">
        <v>158</v>
      </c>
    </row>
    <row r="173" spans="1:16" s="9" customFormat="1" x14ac:dyDescent="0.2">
      <c r="A173" s="46">
        <v>4</v>
      </c>
      <c r="B173" s="47" t="s">
        <v>167</v>
      </c>
      <c r="C173" s="45" t="s">
        <v>14</v>
      </c>
      <c r="D173" s="48">
        <v>60000</v>
      </c>
      <c r="E173" s="62">
        <v>1</v>
      </c>
      <c r="F173" s="48">
        <f>D173*E173</f>
        <v>60000</v>
      </c>
      <c r="G173" s="224"/>
      <c r="H173" s="224"/>
      <c r="I173" s="224"/>
      <c r="J173" s="224"/>
      <c r="K173" s="44"/>
      <c r="L173" s="45"/>
      <c r="M173" s="44"/>
    </row>
    <row r="174" spans="1:16" s="9" customFormat="1" x14ac:dyDescent="0.2">
      <c r="A174" s="46">
        <v>5</v>
      </c>
      <c r="B174" s="47" t="s">
        <v>169</v>
      </c>
      <c r="C174" s="45" t="s">
        <v>14</v>
      </c>
      <c r="D174" s="48">
        <v>120000</v>
      </c>
      <c r="E174" s="62">
        <v>1</v>
      </c>
      <c r="F174" s="48">
        <f t="shared" ref="F174:F185" si="5">D174*E174</f>
        <v>120000</v>
      </c>
      <c r="G174" s="224"/>
      <c r="H174" s="224"/>
      <c r="I174" s="224"/>
      <c r="J174" s="224"/>
      <c r="K174" s="44"/>
      <c r="L174" s="45"/>
      <c r="M174" s="44"/>
    </row>
    <row r="175" spans="1:16" s="9" customFormat="1" x14ac:dyDescent="0.2">
      <c r="A175" s="46">
        <v>6</v>
      </c>
      <c r="B175" s="47" t="s">
        <v>170</v>
      </c>
      <c r="C175" s="45" t="s">
        <v>14</v>
      </c>
      <c r="D175" s="48">
        <v>300000</v>
      </c>
      <c r="E175" s="62">
        <v>1</v>
      </c>
      <c r="F175" s="48">
        <f t="shared" si="5"/>
        <v>300000</v>
      </c>
      <c r="G175" s="224"/>
      <c r="H175" s="224"/>
      <c r="I175" s="224"/>
      <c r="J175" s="224"/>
      <c r="K175" s="44"/>
      <c r="L175" s="45"/>
      <c r="M175" s="44"/>
    </row>
    <row r="176" spans="1:16" s="9" customFormat="1" x14ac:dyDescent="0.2">
      <c r="A176" s="46">
        <v>7</v>
      </c>
      <c r="B176" s="47" t="s">
        <v>171</v>
      </c>
      <c r="C176" s="45" t="s">
        <v>14</v>
      </c>
      <c r="D176" s="48">
        <v>300000</v>
      </c>
      <c r="E176" s="62">
        <v>1</v>
      </c>
      <c r="F176" s="48">
        <f t="shared" si="5"/>
        <v>300000</v>
      </c>
      <c r="G176" s="224"/>
      <c r="H176" s="224"/>
      <c r="I176" s="224"/>
      <c r="J176" s="224"/>
      <c r="K176" s="44"/>
      <c r="L176" s="45"/>
      <c r="M176" s="44"/>
    </row>
    <row r="177" spans="1:13" s="9" customFormat="1" x14ac:dyDescent="0.2">
      <c r="A177" s="46">
        <v>8</v>
      </c>
      <c r="B177" s="47" t="s">
        <v>172</v>
      </c>
      <c r="C177" s="45" t="s">
        <v>14</v>
      </c>
      <c r="D177" s="48">
        <v>20000</v>
      </c>
      <c r="E177" s="61">
        <v>1</v>
      </c>
      <c r="F177" s="48">
        <f t="shared" si="5"/>
        <v>20000</v>
      </c>
      <c r="G177" s="224"/>
      <c r="H177" s="224"/>
      <c r="I177" s="224"/>
      <c r="J177" s="224"/>
      <c r="K177" s="44"/>
      <c r="L177" s="45"/>
      <c r="M177" s="44"/>
    </row>
    <row r="178" spans="1:13" s="9" customFormat="1" x14ac:dyDescent="0.2">
      <c r="A178" s="46">
        <v>9</v>
      </c>
      <c r="B178" s="47" t="s">
        <v>173</v>
      </c>
      <c r="C178" s="45" t="s">
        <v>14</v>
      </c>
      <c r="D178" s="48">
        <v>50000</v>
      </c>
      <c r="E178" s="61">
        <v>1</v>
      </c>
      <c r="F178" s="48">
        <f t="shared" si="5"/>
        <v>50000</v>
      </c>
      <c r="G178" s="224"/>
      <c r="H178" s="224"/>
      <c r="I178" s="224"/>
      <c r="J178" s="224"/>
      <c r="K178" s="44"/>
      <c r="L178" s="45"/>
      <c r="M178" s="44"/>
    </row>
    <row r="179" spans="1:13" s="9" customFormat="1" ht="25.5" x14ac:dyDescent="0.2">
      <c r="A179" s="46">
        <v>10</v>
      </c>
      <c r="B179" s="49" t="s">
        <v>174</v>
      </c>
      <c r="C179" s="45" t="s">
        <v>14</v>
      </c>
      <c r="D179" s="48">
        <v>130000</v>
      </c>
      <c r="E179" s="61">
        <v>1</v>
      </c>
      <c r="F179" s="48">
        <f t="shared" si="5"/>
        <v>130000</v>
      </c>
      <c r="G179" s="224"/>
      <c r="H179" s="224"/>
      <c r="I179" s="224"/>
      <c r="J179" s="224"/>
      <c r="K179" s="44"/>
      <c r="L179" s="45"/>
      <c r="M179" s="44"/>
    </row>
    <row r="180" spans="1:13" s="9" customFormat="1" x14ac:dyDescent="0.2">
      <c r="A180" s="46">
        <v>12</v>
      </c>
      <c r="B180" s="47" t="s">
        <v>180</v>
      </c>
      <c r="C180" s="45" t="s">
        <v>14</v>
      </c>
      <c r="D180" s="48">
        <v>30000</v>
      </c>
      <c r="E180" s="62">
        <v>1</v>
      </c>
      <c r="F180" s="48">
        <f t="shared" si="5"/>
        <v>30000</v>
      </c>
      <c r="G180" s="224"/>
      <c r="H180" s="224"/>
      <c r="I180" s="224"/>
      <c r="J180" s="224"/>
      <c r="K180" s="44"/>
      <c r="L180" s="45"/>
      <c r="M180" s="44"/>
    </row>
    <row r="181" spans="1:13" s="9" customFormat="1" x14ac:dyDescent="0.2">
      <c r="A181" s="46">
        <v>13</v>
      </c>
      <c r="B181" s="47" t="s">
        <v>181</v>
      </c>
      <c r="C181" s="45" t="s">
        <v>14</v>
      </c>
      <c r="D181" s="48">
        <v>30000</v>
      </c>
      <c r="E181" s="62">
        <v>1</v>
      </c>
      <c r="F181" s="48">
        <f t="shared" si="5"/>
        <v>30000</v>
      </c>
      <c r="G181" s="224"/>
      <c r="H181" s="224"/>
      <c r="I181" s="224"/>
      <c r="J181" s="224"/>
      <c r="K181" s="44"/>
      <c r="L181" s="45"/>
      <c r="M181" s="44"/>
    </row>
    <row r="182" spans="1:13" s="128" customFormat="1" x14ac:dyDescent="0.2">
      <c r="A182" s="130">
        <v>4</v>
      </c>
      <c r="B182" s="136" t="s">
        <v>168</v>
      </c>
      <c r="C182" s="132" t="s">
        <v>14</v>
      </c>
      <c r="D182" s="133">
        <v>60000</v>
      </c>
      <c r="E182" s="137">
        <v>2</v>
      </c>
      <c r="F182" s="48">
        <f t="shared" si="5"/>
        <v>120000</v>
      </c>
      <c r="G182" s="224"/>
      <c r="H182" s="224"/>
      <c r="I182" s="224"/>
      <c r="J182" s="224"/>
      <c r="K182" s="135"/>
      <c r="L182" s="132"/>
      <c r="M182" s="135"/>
    </row>
    <row r="183" spans="1:13" s="128" customFormat="1" x14ac:dyDescent="0.2">
      <c r="A183" s="130">
        <v>5</v>
      </c>
      <c r="B183" s="131" t="s">
        <v>175</v>
      </c>
      <c r="C183" s="132" t="s">
        <v>14</v>
      </c>
      <c r="D183" s="133">
        <v>5000</v>
      </c>
      <c r="E183" s="134">
        <v>5</v>
      </c>
      <c r="F183" s="48">
        <f t="shared" si="5"/>
        <v>25000</v>
      </c>
      <c r="G183" s="248"/>
      <c r="H183" s="248"/>
      <c r="I183" s="248"/>
      <c r="J183" s="248"/>
      <c r="K183" s="135"/>
      <c r="L183" s="132"/>
      <c r="M183" s="135"/>
    </row>
    <row r="184" spans="1:13" s="150" customFormat="1" x14ac:dyDescent="0.2">
      <c r="A184" s="144">
        <v>6</v>
      </c>
      <c r="B184" s="145" t="s">
        <v>187</v>
      </c>
      <c r="C184" s="144" t="s">
        <v>14</v>
      </c>
      <c r="D184" s="146">
        <v>2400</v>
      </c>
      <c r="E184" s="147">
        <v>10</v>
      </c>
      <c r="F184" s="48">
        <f t="shared" si="5"/>
        <v>24000</v>
      </c>
      <c r="G184" s="245"/>
      <c r="H184" s="245"/>
      <c r="I184" s="245"/>
      <c r="J184" s="245"/>
      <c r="K184" s="148"/>
      <c r="L184" s="149"/>
      <c r="M184" s="148"/>
    </row>
    <row r="185" spans="1:13" s="150" customFormat="1" x14ac:dyDescent="0.2">
      <c r="A185" s="144">
        <v>7</v>
      </c>
      <c r="B185" s="151" t="s">
        <v>188</v>
      </c>
      <c r="C185" s="144" t="s">
        <v>14</v>
      </c>
      <c r="D185" s="146">
        <v>2500</v>
      </c>
      <c r="E185" s="147">
        <v>10</v>
      </c>
      <c r="F185" s="48">
        <f t="shared" si="5"/>
        <v>25000</v>
      </c>
      <c r="G185" s="245"/>
      <c r="H185" s="245"/>
      <c r="I185" s="245"/>
      <c r="J185" s="245"/>
      <c r="K185" s="148"/>
      <c r="L185" s="149"/>
      <c r="M185" s="148"/>
    </row>
    <row r="186" spans="1:13" ht="15.75" x14ac:dyDescent="0.2">
      <c r="A186" s="198" t="s">
        <v>252</v>
      </c>
      <c r="B186" s="198"/>
      <c r="C186" s="198"/>
      <c r="D186" s="198"/>
      <c r="E186" s="198"/>
      <c r="F186" s="162">
        <f>SUM(F173:F185)</f>
        <v>1234000</v>
      </c>
      <c r="G186" s="220"/>
      <c r="H186" s="221"/>
      <c r="I186" s="221"/>
      <c r="J186" s="222"/>
      <c r="K186" s="42"/>
      <c r="L186" s="43"/>
      <c r="M186" s="42"/>
    </row>
    <row r="187" spans="1:13" s="9" customFormat="1" ht="15.75" x14ac:dyDescent="0.2">
      <c r="A187" s="164"/>
      <c r="B187" s="164"/>
      <c r="C187" s="164"/>
      <c r="D187" s="164"/>
      <c r="E187" s="164"/>
      <c r="F187" s="165"/>
      <c r="G187" s="163"/>
      <c r="H187" s="163"/>
      <c r="I187" s="163"/>
      <c r="J187" s="163"/>
      <c r="K187" s="166"/>
      <c r="L187" s="163"/>
      <c r="M187" s="166"/>
    </row>
    <row r="188" spans="1:13" s="9" customFormat="1" ht="24" customHeight="1" x14ac:dyDescent="0.2">
      <c r="A188" s="96" t="s">
        <v>260</v>
      </c>
      <c r="B188" s="97" t="s">
        <v>295</v>
      </c>
      <c r="C188" s="98" t="s">
        <v>102</v>
      </c>
      <c r="D188" s="99" t="s">
        <v>53</v>
      </c>
      <c r="E188" s="100" t="s">
        <v>52</v>
      </c>
      <c r="F188" s="101" t="s">
        <v>127</v>
      </c>
      <c r="G188" s="192" t="s">
        <v>158</v>
      </c>
      <c r="H188" s="192"/>
      <c r="I188" s="192"/>
      <c r="J188" s="192"/>
      <c r="K188" s="98" t="s">
        <v>264</v>
      </c>
      <c r="L188" s="211"/>
      <c r="M188" s="211"/>
    </row>
    <row r="189" spans="1:13" s="9" customFormat="1" x14ac:dyDescent="0.2">
      <c r="A189" s="97">
        <v>4269</v>
      </c>
      <c r="B189" s="102" t="s">
        <v>319</v>
      </c>
      <c r="C189" s="103" t="s">
        <v>261</v>
      </c>
      <c r="D189" s="99">
        <v>708000</v>
      </c>
      <c r="E189" s="104">
        <v>1</v>
      </c>
      <c r="F189" s="99">
        <f>D189*E189</f>
        <v>708000</v>
      </c>
      <c r="G189" s="193"/>
      <c r="H189" s="193"/>
      <c r="I189" s="193"/>
      <c r="J189" s="193"/>
      <c r="K189" s="94">
        <v>850000</v>
      </c>
      <c r="L189" s="203"/>
      <c r="M189" s="203"/>
    </row>
    <row r="190" spans="1:13" s="9" customFormat="1" ht="15.75" x14ac:dyDescent="0.2">
      <c r="A190" s="194" t="s">
        <v>252</v>
      </c>
      <c r="B190" s="194"/>
      <c r="C190" s="194"/>
      <c r="D190" s="194"/>
      <c r="E190" s="194"/>
      <c r="F190" s="94">
        <f>SUM(F189)</f>
        <v>708000</v>
      </c>
      <c r="G190" s="195"/>
      <c r="H190" s="196"/>
      <c r="I190" s="196"/>
      <c r="J190" s="197"/>
      <c r="K190" s="99"/>
      <c r="L190" s="203"/>
      <c r="M190" s="203"/>
    </row>
    <row r="191" spans="1:13" s="9" customFormat="1" ht="12.75" customHeight="1" x14ac:dyDescent="0.2">
      <c r="D191" s="108"/>
      <c r="E191" s="109"/>
      <c r="F191" s="108"/>
      <c r="L191" s="10"/>
    </row>
    <row r="192" spans="1:13" s="9" customFormat="1" ht="15.75" x14ac:dyDescent="0.2">
      <c r="A192" s="164"/>
      <c r="B192" s="164"/>
      <c r="C192" s="164"/>
      <c r="D192" s="164"/>
      <c r="E192" s="164"/>
      <c r="F192" s="165"/>
      <c r="G192" s="163"/>
      <c r="H192" s="163"/>
      <c r="I192" s="163"/>
      <c r="J192" s="163"/>
      <c r="K192" s="166"/>
      <c r="L192" s="163"/>
      <c r="M192" s="166"/>
    </row>
    <row r="193" spans="1:16" ht="22.5" customHeight="1" x14ac:dyDescent="0.2">
      <c r="A193" s="198" t="s">
        <v>313</v>
      </c>
      <c r="B193" s="198"/>
      <c r="C193" s="198"/>
      <c r="D193" s="198"/>
      <c r="E193" s="198"/>
      <c r="F193" s="162">
        <f>F186+F170+F164+F125+F15+F190</f>
        <v>54236763.789999999</v>
      </c>
      <c r="G193" s="220"/>
      <c r="H193" s="221"/>
      <c r="I193" s="221"/>
      <c r="J193" s="222"/>
      <c r="K193" s="42"/>
      <c r="L193" s="43"/>
      <c r="M193" s="42"/>
    </row>
    <row r="194" spans="1:16" s="9" customFormat="1" ht="54" customHeight="1" x14ac:dyDescent="0.2">
      <c r="A194" s="189" t="s">
        <v>310</v>
      </c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18"/>
      <c r="M194" s="117"/>
      <c r="P194" s="92"/>
    </row>
    <row r="195" spans="1:16" s="9" customFormat="1" ht="24" customHeight="1" x14ac:dyDescent="0.2">
      <c r="A195" s="96" t="s">
        <v>260</v>
      </c>
      <c r="B195" s="97" t="s">
        <v>259</v>
      </c>
      <c r="C195" s="98" t="s">
        <v>102</v>
      </c>
      <c r="D195" s="99" t="s">
        <v>53</v>
      </c>
      <c r="E195" s="100" t="s">
        <v>52</v>
      </c>
      <c r="F195" s="101" t="s">
        <v>127</v>
      </c>
      <c r="G195" s="192" t="s">
        <v>158</v>
      </c>
      <c r="H195" s="192"/>
      <c r="I195" s="192"/>
      <c r="J195" s="192"/>
      <c r="K195" s="98" t="s">
        <v>264</v>
      </c>
      <c r="L195" s="211"/>
      <c r="M195" s="211"/>
    </row>
    <row r="196" spans="1:16" s="9" customFormat="1" x14ac:dyDescent="0.2">
      <c r="A196" s="97">
        <v>4213</v>
      </c>
      <c r="B196" s="102" t="s">
        <v>259</v>
      </c>
      <c r="C196" s="103" t="s">
        <v>261</v>
      </c>
      <c r="D196" s="99">
        <v>250000</v>
      </c>
      <c r="E196" s="104">
        <v>1</v>
      </c>
      <c r="F196" s="99">
        <f>D196*E196</f>
        <v>250000</v>
      </c>
      <c r="G196" s="193"/>
      <c r="H196" s="193"/>
      <c r="I196" s="193"/>
      <c r="J196" s="193"/>
      <c r="K196" s="94">
        <v>450000</v>
      </c>
      <c r="L196" s="203"/>
      <c r="M196" s="203"/>
    </row>
    <row r="197" spans="1:16" s="9" customFormat="1" ht="15.75" x14ac:dyDescent="0.2">
      <c r="A197" s="194" t="s">
        <v>252</v>
      </c>
      <c r="B197" s="194"/>
      <c r="C197" s="194"/>
      <c r="D197" s="194"/>
      <c r="E197" s="194"/>
      <c r="F197" s="94">
        <f>SUM(F196)</f>
        <v>250000</v>
      </c>
      <c r="G197" s="195"/>
      <c r="H197" s="196"/>
      <c r="I197" s="196"/>
      <c r="J197" s="197"/>
      <c r="K197" s="99"/>
      <c r="L197" s="203"/>
      <c r="M197" s="203"/>
    </row>
    <row r="198" spans="1:16" s="9" customFormat="1" x14ac:dyDescent="0.2">
      <c r="D198" s="108"/>
      <c r="E198" s="109"/>
      <c r="F198" s="108"/>
      <c r="L198" s="10"/>
    </row>
    <row r="199" spans="1:16" s="9" customFormat="1" x14ac:dyDescent="0.2">
      <c r="D199" s="108"/>
      <c r="E199" s="109"/>
      <c r="F199" s="108"/>
      <c r="L199" s="10"/>
    </row>
    <row r="200" spans="1:16" s="9" customFormat="1" ht="24" customHeight="1" x14ac:dyDescent="0.2">
      <c r="A200" s="96" t="s">
        <v>260</v>
      </c>
      <c r="B200" s="97" t="s">
        <v>262</v>
      </c>
      <c r="C200" s="98" t="s">
        <v>102</v>
      </c>
      <c r="D200" s="99" t="s">
        <v>53</v>
      </c>
      <c r="E200" s="100" t="s">
        <v>52</v>
      </c>
      <c r="F200" s="101" t="s">
        <v>127</v>
      </c>
      <c r="G200" s="192" t="s">
        <v>158</v>
      </c>
      <c r="H200" s="192"/>
      <c r="I200" s="192"/>
      <c r="J200" s="192"/>
      <c r="K200" s="98" t="s">
        <v>264</v>
      </c>
      <c r="L200" s="211"/>
      <c r="M200" s="211"/>
    </row>
    <row r="201" spans="1:16" s="9" customFormat="1" x14ac:dyDescent="0.2">
      <c r="A201" s="97">
        <v>4214</v>
      </c>
      <c r="B201" s="102" t="s">
        <v>263</v>
      </c>
      <c r="C201" s="103" t="s">
        <v>261</v>
      </c>
      <c r="D201" s="99">
        <v>325000</v>
      </c>
      <c r="E201" s="104">
        <v>1</v>
      </c>
      <c r="F201" s="99">
        <f>D201*E201</f>
        <v>325000</v>
      </c>
      <c r="G201" s="193"/>
      <c r="H201" s="193"/>
      <c r="I201" s="193"/>
      <c r="J201" s="193"/>
      <c r="K201" s="94">
        <v>470000</v>
      </c>
      <c r="L201" s="203"/>
      <c r="M201" s="203"/>
    </row>
    <row r="202" spans="1:16" s="9" customFormat="1" ht="15.75" x14ac:dyDescent="0.2">
      <c r="A202" s="194" t="s">
        <v>252</v>
      </c>
      <c r="B202" s="194"/>
      <c r="C202" s="194"/>
      <c r="D202" s="194"/>
      <c r="E202" s="194"/>
      <c r="F202" s="94">
        <f>SUM(F201)</f>
        <v>325000</v>
      </c>
      <c r="G202" s="195"/>
      <c r="H202" s="196"/>
      <c r="I202" s="196"/>
      <c r="J202" s="197"/>
      <c r="K202" s="99"/>
      <c r="L202" s="203"/>
      <c r="M202" s="203"/>
    </row>
    <row r="203" spans="1:16" s="9" customFormat="1" x14ac:dyDescent="0.2">
      <c r="D203" s="108"/>
      <c r="E203" s="109"/>
      <c r="F203" s="108"/>
      <c r="L203" s="10"/>
    </row>
    <row r="204" spans="1:16" s="9" customFormat="1" x14ac:dyDescent="0.2">
      <c r="D204" s="108"/>
      <c r="E204" s="109"/>
      <c r="F204" s="108"/>
      <c r="L204" s="10"/>
    </row>
    <row r="205" spans="1:16" s="9" customFormat="1" ht="24" customHeight="1" x14ac:dyDescent="0.2">
      <c r="A205" s="96" t="s">
        <v>260</v>
      </c>
      <c r="B205" s="97" t="s">
        <v>265</v>
      </c>
      <c r="C205" s="98" t="s">
        <v>102</v>
      </c>
      <c r="D205" s="99" t="s">
        <v>53</v>
      </c>
      <c r="E205" s="100" t="s">
        <v>52</v>
      </c>
      <c r="F205" s="101" t="s">
        <v>127</v>
      </c>
      <c r="G205" s="192" t="s">
        <v>158</v>
      </c>
      <c r="H205" s="192"/>
      <c r="I205" s="192"/>
      <c r="J205" s="192"/>
      <c r="K205" s="98" t="s">
        <v>264</v>
      </c>
      <c r="L205" s="211"/>
      <c r="M205" s="211"/>
    </row>
    <row r="206" spans="1:16" s="9" customFormat="1" x14ac:dyDescent="0.2">
      <c r="A206" s="97">
        <v>4215</v>
      </c>
      <c r="B206" s="102" t="s">
        <v>266</v>
      </c>
      <c r="C206" s="103" t="s">
        <v>261</v>
      </c>
      <c r="D206" s="99">
        <v>120000</v>
      </c>
      <c r="E206" s="104">
        <v>1</v>
      </c>
      <c r="F206" s="99">
        <f>D206*E206</f>
        <v>120000</v>
      </c>
      <c r="G206" s="193"/>
      <c r="H206" s="193"/>
      <c r="I206" s="193"/>
      <c r="J206" s="193"/>
      <c r="K206" s="94">
        <v>140000</v>
      </c>
      <c r="L206" s="203"/>
      <c r="M206" s="203"/>
    </row>
    <row r="207" spans="1:16" s="9" customFormat="1" ht="15.75" x14ac:dyDescent="0.2">
      <c r="A207" s="194" t="s">
        <v>252</v>
      </c>
      <c r="B207" s="194"/>
      <c r="C207" s="194"/>
      <c r="D207" s="194"/>
      <c r="E207" s="194"/>
      <c r="F207" s="94">
        <f>SUM(F206)</f>
        <v>120000</v>
      </c>
      <c r="G207" s="195"/>
      <c r="H207" s="196"/>
      <c r="I207" s="196"/>
      <c r="J207" s="197"/>
      <c r="K207" s="99"/>
      <c r="L207" s="203"/>
      <c r="M207" s="203"/>
    </row>
    <row r="208" spans="1:16" s="9" customFormat="1" x14ac:dyDescent="0.2">
      <c r="D208" s="108"/>
      <c r="E208" s="109"/>
      <c r="F208" s="108"/>
      <c r="L208" s="10"/>
    </row>
    <row r="209" spans="1:13" s="9" customFormat="1" x14ac:dyDescent="0.2">
      <c r="D209" s="108"/>
      <c r="E209" s="109"/>
      <c r="F209" s="108"/>
      <c r="L209" s="10"/>
    </row>
    <row r="210" spans="1:13" s="9" customFormat="1" ht="24" customHeight="1" x14ac:dyDescent="0.2">
      <c r="A210" s="96" t="s">
        <v>260</v>
      </c>
      <c r="B210" s="97" t="s">
        <v>268</v>
      </c>
      <c r="C210" s="98" t="s">
        <v>102</v>
      </c>
      <c r="D210" s="99" t="s">
        <v>53</v>
      </c>
      <c r="E210" s="100" t="s">
        <v>52</v>
      </c>
      <c r="F210" s="101" t="s">
        <v>127</v>
      </c>
      <c r="G210" s="192" t="s">
        <v>158</v>
      </c>
      <c r="H210" s="192"/>
      <c r="I210" s="192"/>
      <c r="J210" s="192"/>
      <c r="K210" s="98" t="s">
        <v>264</v>
      </c>
      <c r="L210" s="211"/>
      <c r="M210" s="211"/>
    </row>
    <row r="211" spans="1:13" s="9" customFormat="1" x14ac:dyDescent="0.2">
      <c r="A211" s="97">
        <v>4131</v>
      </c>
      <c r="B211" s="102" t="s">
        <v>267</v>
      </c>
      <c r="C211" s="103" t="s">
        <v>261</v>
      </c>
      <c r="D211" s="99">
        <v>225000</v>
      </c>
      <c r="E211" s="104">
        <v>1</v>
      </c>
      <c r="F211" s="99">
        <f>D211*E211</f>
        <v>225000</v>
      </c>
      <c r="G211" s="193"/>
      <c r="H211" s="193"/>
      <c r="I211" s="193"/>
      <c r="J211" s="193"/>
      <c r="K211" s="94">
        <v>270000</v>
      </c>
      <c r="L211" s="203"/>
      <c r="M211" s="203"/>
    </row>
    <row r="212" spans="1:13" s="9" customFormat="1" ht="15.75" x14ac:dyDescent="0.2">
      <c r="A212" s="194" t="s">
        <v>252</v>
      </c>
      <c r="B212" s="194"/>
      <c r="C212" s="194"/>
      <c r="D212" s="194"/>
      <c r="E212" s="194"/>
      <c r="F212" s="94">
        <f>SUM(F211)</f>
        <v>225000</v>
      </c>
      <c r="G212" s="195"/>
      <c r="H212" s="196"/>
      <c r="I212" s="196"/>
      <c r="J212" s="197"/>
      <c r="K212" s="99"/>
      <c r="L212" s="203"/>
      <c r="M212" s="203"/>
    </row>
    <row r="213" spans="1:13" s="9" customFormat="1" x14ac:dyDescent="0.2">
      <c r="D213" s="108"/>
      <c r="E213" s="109"/>
      <c r="F213" s="108"/>
      <c r="L213" s="10"/>
    </row>
    <row r="214" spans="1:13" s="9" customFormat="1" x14ac:dyDescent="0.2">
      <c r="D214" s="108"/>
      <c r="E214" s="109"/>
      <c r="F214" s="108"/>
      <c r="L214" s="10"/>
    </row>
    <row r="215" spans="1:13" s="9" customFormat="1" ht="24" customHeight="1" x14ac:dyDescent="0.2">
      <c r="A215" s="96" t="s">
        <v>260</v>
      </c>
      <c r="B215" s="97" t="s">
        <v>269</v>
      </c>
      <c r="C215" s="98" t="s">
        <v>102</v>
      </c>
      <c r="D215" s="99" t="s">
        <v>53</v>
      </c>
      <c r="E215" s="100" t="s">
        <v>52</v>
      </c>
      <c r="F215" s="101" t="s">
        <v>127</v>
      </c>
      <c r="G215" s="192" t="s">
        <v>158</v>
      </c>
      <c r="H215" s="192"/>
      <c r="I215" s="192"/>
      <c r="J215" s="192"/>
      <c r="K215" s="98" t="s">
        <v>264</v>
      </c>
      <c r="L215" s="211"/>
      <c r="M215" s="211"/>
    </row>
    <row r="216" spans="1:13" s="9" customFormat="1" x14ac:dyDescent="0.2">
      <c r="A216" s="97">
        <v>4221</v>
      </c>
      <c r="B216" s="102" t="s">
        <v>270</v>
      </c>
      <c r="C216" s="103" t="s">
        <v>261</v>
      </c>
      <c r="D216" s="99">
        <v>130000</v>
      </c>
      <c r="E216" s="104">
        <v>1</v>
      </c>
      <c r="F216" s="99">
        <f>D216*E216</f>
        <v>130000</v>
      </c>
      <c r="G216" s="193"/>
      <c r="H216" s="193"/>
      <c r="I216" s="193"/>
      <c r="J216" s="193"/>
      <c r="K216" s="94">
        <v>650000</v>
      </c>
      <c r="L216" s="203"/>
      <c r="M216" s="203"/>
    </row>
    <row r="217" spans="1:13" s="9" customFormat="1" x14ac:dyDescent="0.2">
      <c r="A217" s="97"/>
      <c r="B217" s="102" t="s">
        <v>271</v>
      </c>
      <c r="C217" s="103" t="s">
        <v>261</v>
      </c>
      <c r="D217" s="99">
        <v>51000</v>
      </c>
      <c r="E217" s="104">
        <v>1</v>
      </c>
      <c r="F217" s="99">
        <f>D217*E217</f>
        <v>51000</v>
      </c>
      <c r="G217" s="105"/>
      <c r="H217" s="106"/>
      <c r="I217" s="106"/>
      <c r="J217" s="107"/>
      <c r="K217" s="94"/>
      <c r="L217" s="3"/>
      <c r="M217" s="3"/>
    </row>
    <row r="218" spans="1:13" s="9" customFormat="1" ht="15.75" x14ac:dyDescent="0.2">
      <c r="A218" s="194" t="s">
        <v>252</v>
      </c>
      <c r="B218" s="194"/>
      <c r="C218" s="194"/>
      <c r="D218" s="194"/>
      <c r="E218" s="194"/>
      <c r="F218" s="94">
        <f>SUM(F216:F217)</f>
        <v>181000</v>
      </c>
      <c r="G218" s="195"/>
      <c r="H218" s="196"/>
      <c r="I218" s="196"/>
      <c r="J218" s="197"/>
      <c r="K218" s="99"/>
      <c r="L218" s="203"/>
      <c r="M218" s="203"/>
    </row>
    <row r="219" spans="1:13" s="9" customFormat="1" x14ac:dyDescent="0.2">
      <c r="D219" s="108"/>
      <c r="E219" s="109"/>
      <c r="F219" s="108"/>
      <c r="L219" s="10"/>
    </row>
    <row r="220" spans="1:13" s="9" customFormat="1" x14ac:dyDescent="0.2">
      <c r="D220" s="108"/>
      <c r="E220" s="109"/>
      <c r="F220" s="108"/>
      <c r="L220" s="10"/>
    </row>
    <row r="221" spans="1:13" s="9" customFormat="1" ht="24" customHeight="1" x14ac:dyDescent="0.2">
      <c r="A221" s="96" t="s">
        <v>260</v>
      </c>
      <c r="B221" s="97" t="s">
        <v>272</v>
      </c>
      <c r="C221" s="98" t="s">
        <v>102</v>
      </c>
      <c r="D221" s="99" t="s">
        <v>53</v>
      </c>
      <c r="E221" s="100" t="s">
        <v>52</v>
      </c>
      <c r="F221" s="101" t="s">
        <v>127</v>
      </c>
      <c r="G221" s="192" t="s">
        <v>158</v>
      </c>
      <c r="H221" s="192"/>
      <c r="I221" s="192"/>
      <c r="J221" s="192"/>
      <c r="K221" s="98" t="s">
        <v>264</v>
      </c>
      <c r="L221" s="211"/>
      <c r="M221" s="211"/>
    </row>
    <row r="222" spans="1:13" s="9" customFormat="1" x14ac:dyDescent="0.2">
      <c r="A222" s="97">
        <v>4222</v>
      </c>
      <c r="B222" s="102" t="s">
        <v>272</v>
      </c>
      <c r="C222" s="103" t="s">
        <v>261</v>
      </c>
      <c r="D222" s="99">
        <v>58000</v>
      </c>
      <c r="E222" s="104">
        <v>1</v>
      </c>
      <c r="F222" s="99">
        <f>D222*E222</f>
        <v>58000</v>
      </c>
      <c r="G222" s="193"/>
      <c r="H222" s="193"/>
      <c r="I222" s="193"/>
      <c r="J222" s="193"/>
      <c r="K222" s="94">
        <v>70000</v>
      </c>
      <c r="L222" s="203"/>
      <c r="M222" s="203"/>
    </row>
    <row r="223" spans="1:13" s="9" customFormat="1" ht="15.75" x14ac:dyDescent="0.2">
      <c r="A223" s="194" t="s">
        <v>252</v>
      </c>
      <c r="B223" s="194"/>
      <c r="C223" s="194"/>
      <c r="D223" s="194"/>
      <c r="E223" s="194"/>
      <c r="F223" s="94">
        <f>SUM(F222)</f>
        <v>58000</v>
      </c>
      <c r="G223" s="195"/>
      <c r="H223" s="196"/>
      <c r="I223" s="196"/>
      <c r="J223" s="197"/>
      <c r="K223" s="99"/>
      <c r="L223" s="203"/>
      <c r="M223" s="203"/>
    </row>
    <row r="224" spans="1:13" s="9" customFormat="1" x14ac:dyDescent="0.2">
      <c r="D224" s="108"/>
      <c r="E224" s="109"/>
      <c r="F224" s="108"/>
      <c r="L224" s="10"/>
    </row>
    <row r="225" spans="1:13" s="9" customFormat="1" x14ac:dyDescent="0.2">
      <c r="D225" s="108"/>
      <c r="E225" s="109"/>
      <c r="F225" s="108"/>
      <c r="L225" s="10"/>
    </row>
    <row r="226" spans="1:13" s="9" customFormat="1" ht="24" customHeight="1" x14ac:dyDescent="0.2">
      <c r="A226" s="96" t="s">
        <v>260</v>
      </c>
      <c r="B226" s="97" t="s">
        <v>274</v>
      </c>
      <c r="C226" s="98" t="s">
        <v>102</v>
      </c>
      <c r="D226" s="99" t="s">
        <v>53</v>
      </c>
      <c r="E226" s="100" t="s">
        <v>52</v>
      </c>
      <c r="F226" s="101" t="s">
        <v>127</v>
      </c>
      <c r="G226" s="192" t="s">
        <v>158</v>
      </c>
      <c r="H226" s="192"/>
      <c r="I226" s="192"/>
      <c r="J226" s="192"/>
      <c r="K226" s="98" t="s">
        <v>264</v>
      </c>
      <c r="L226" s="211"/>
      <c r="M226" s="211"/>
    </row>
    <row r="227" spans="1:13" s="9" customFormat="1" x14ac:dyDescent="0.2">
      <c r="A227" s="97">
        <v>4223</v>
      </c>
      <c r="B227" s="102" t="s">
        <v>273</v>
      </c>
      <c r="C227" s="103" t="s">
        <v>261</v>
      </c>
      <c r="D227" s="99">
        <v>380000</v>
      </c>
      <c r="E227" s="104">
        <v>1</v>
      </c>
      <c r="F227" s="99">
        <f>D227*E227</f>
        <v>380000</v>
      </c>
      <c r="G227" s="193"/>
      <c r="H227" s="193"/>
      <c r="I227" s="193"/>
      <c r="J227" s="193"/>
      <c r="K227" s="94">
        <v>485000</v>
      </c>
      <c r="L227" s="203"/>
      <c r="M227" s="203"/>
    </row>
    <row r="228" spans="1:13" s="9" customFormat="1" ht="15.75" x14ac:dyDescent="0.2">
      <c r="A228" s="194" t="s">
        <v>252</v>
      </c>
      <c r="B228" s="194"/>
      <c r="C228" s="194"/>
      <c r="D228" s="194"/>
      <c r="E228" s="194"/>
      <c r="F228" s="94">
        <f>SUM(F227)</f>
        <v>380000</v>
      </c>
      <c r="G228" s="195"/>
      <c r="H228" s="196"/>
      <c r="I228" s="196"/>
      <c r="J228" s="197"/>
      <c r="K228" s="99"/>
      <c r="L228" s="203"/>
      <c r="M228" s="203"/>
    </row>
    <row r="229" spans="1:13" s="9" customFormat="1" x14ac:dyDescent="0.2">
      <c r="D229" s="108"/>
      <c r="E229" s="109"/>
      <c r="F229" s="108"/>
      <c r="L229" s="10"/>
    </row>
    <row r="230" spans="1:13" s="9" customFormat="1" x14ac:dyDescent="0.2">
      <c r="D230" s="108"/>
      <c r="E230" s="109"/>
      <c r="F230" s="108"/>
      <c r="L230" s="10"/>
    </row>
    <row r="231" spans="1:13" s="9" customFormat="1" ht="24" customHeight="1" x14ac:dyDescent="0.2">
      <c r="A231" s="96" t="s">
        <v>260</v>
      </c>
      <c r="B231" s="97" t="s">
        <v>275</v>
      </c>
      <c r="C231" s="98" t="s">
        <v>102</v>
      </c>
      <c r="D231" s="99" t="s">
        <v>53</v>
      </c>
      <c r="E231" s="100" t="s">
        <v>52</v>
      </c>
      <c r="F231" s="101" t="s">
        <v>127</v>
      </c>
      <c r="G231" s="192" t="s">
        <v>158</v>
      </c>
      <c r="H231" s="192"/>
      <c r="I231" s="192"/>
      <c r="J231" s="192"/>
      <c r="K231" s="98" t="s">
        <v>264</v>
      </c>
      <c r="L231" s="211"/>
      <c r="M231" s="211"/>
    </row>
    <row r="232" spans="1:13" s="9" customFormat="1" x14ac:dyDescent="0.2">
      <c r="A232" s="97">
        <v>4231</v>
      </c>
      <c r="B232" s="102" t="s">
        <v>276</v>
      </c>
      <c r="C232" s="103" t="s">
        <v>261</v>
      </c>
      <c r="D232" s="99">
        <v>300000</v>
      </c>
      <c r="E232" s="104">
        <v>1</v>
      </c>
      <c r="F232" s="99">
        <f>D232*E232</f>
        <v>300000</v>
      </c>
      <c r="G232" s="193"/>
      <c r="H232" s="193"/>
      <c r="I232" s="193"/>
      <c r="J232" s="193"/>
      <c r="K232" s="94">
        <v>970000</v>
      </c>
      <c r="L232" s="203"/>
      <c r="M232" s="203"/>
    </row>
    <row r="233" spans="1:13" s="9" customFormat="1" x14ac:dyDescent="0.2">
      <c r="A233" s="97"/>
      <c r="B233" s="102" t="s">
        <v>277</v>
      </c>
      <c r="C233" s="103" t="s">
        <v>261</v>
      </c>
      <c r="D233" s="99">
        <v>100000</v>
      </c>
      <c r="E233" s="104">
        <v>1</v>
      </c>
      <c r="F233" s="99">
        <f>D233*E233</f>
        <v>100000</v>
      </c>
      <c r="G233" s="105"/>
      <c r="H233" s="106"/>
      <c r="I233" s="106"/>
      <c r="J233" s="107"/>
      <c r="K233" s="94"/>
      <c r="L233" s="3"/>
      <c r="M233" s="3"/>
    </row>
    <row r="234" spans="1:13" s="9" customFormat="1" x14ac:dyDescent="0.2">
      <c r="A234" s="97"/>
      <c r="B234" s="102" t="s">
        <v>278</v>
      </c>
      <c r="C234" s="103" t="s">
        <v>261</v>
      </c>
      <c r="D234" s="99">
        <v>350000</v>
      </c>
      <c r="E234" s="104">
        <v>1</v>
      </c>
      <c r="F234" s="99">
        <f>D234*E234</f>
        <v>350000</v>
      </c>
      <c r="G234" s="105"/>
      <c r="H234" s="106"/>
      <c r="I234" s="106"/>
      <c r="J234" s="107"/>
      <c r="K234" s="94"/>
      <c r="L234" s="3"/>
      <c r="M234" s="3"/>
    </row>
    <row r="235" spans="1:13" s="9" customFormat="1" ht="15.75" x14ac:dyDescent="0.2">
      <c r="A235" s="194" t="s">
        <v>252</v>
      </c>
      <c r="B235" s="194"/>
      <c r="C235" s="194"/>
      <c r="D235" s="194"/>
      <c r="E235" s="194"/>
      <c r="F235" s="94">
        <f>SUM(F232:F234)</f>
        <v>750000</v>
      </c>
      <c r="G235" s="195"/>
      <c r="H235" s="196"/>
      <c r="I235" s="196"/>
      <c r="J235" s="197"/>
      <c r="K235" s="99"/>
      <c r="L235" s="203"/>
      <c r="M235" s="203"/>
    </row>
    <row r="236" spans="1:13" s="9" customFormat="1" x14ac:dyDescent="0.2">
      <c r="D236" s="108"/>
      <c r="E236" s="109"/>
      <c r="F236" s="108"/>
      <c r="L236" s="10"/>
    </row>
    <row r="237" spans="1:13" s="9" customFormat="1" x14ac:dyDescent="0.2">
      <c r="D237" s="108"/>
      <c r="E237" s="109"/>
      <c r="F237" s="108"/>
      <c r="L237" s="10"/>
    </row>
    <row r="238" spans="1:13" s="9" customFormat="1" ht="24" customHeight="1" x14ac:dyDescent="0.2">
      <c r="A238" s="96" t="s">
        <v>260</v>
      </c>
      <c r="B238" s="97" t="s">
        <v>279</v>
      </c>
      <c r="C238" s="98" t="s">
        <v>102</v>
      </c>
      <c r="D238" s="99" t="s">
        <v>53</v>
      </c>
      <c r="E238" s="100" t="s">
        <v>52</v>
      </c>
      <c r="F238" s="101" t="s">
        <v>127</v>
      </c>
      <c r="G238" s="192" t="s">
        <v>158</v>
      </c>
      <c r="H238" s="192"/>
      <c r="I238" s="192"/>
      <c r="J238" s="192"/>
      <c r="K238" s="98" t="s">
        <v>264</v>
      </c>
      <c r="L238" s="211"/>
      <c r="M238" s="211"/>
    </row>
    <row r="239" spans="1:13" s="9" customFormat="1" x14ac:dyDescent="0.2">
      <c r="A239" s="97">
        <v>4232</v>
      </c>
      <c r="B239" s="102" t="s">
        <v>280</v>
      </c>
      <c r="C239" s="103" t="s">
        <v>261</v>
      </c>
      <c r="D239" s="99">
        <v>250000</v>
      </c>
      <c r="E239" s="104">
        <v>1</v>
      </c>
      <c r="F239" s="99">
        <f>D239*E239</f>
        <v>250000</v>
      </c>
      <c r="G239" s="193"/>
      <c r="H239" s="193"/>
      <c r="I239" s="193"/>
      <c r="J239" s="193"/>
      <c r="K239" s="94">
        <v>300000</v>
      </c>
      <c r="L239" s="203"/>
      <c r="M239" s="203"/>
    </row>
    <row r="240" spans="1:13" s="9" customFormat="1" ht="15.75" x14ac:dyDescent="0.2">
      <c r="A240" s="194" t="s">
        <v>252</v>
      </c>
      <c r="B240" s="194"/>
      <c r="C240" s="194"/>
      <c r="D240" s="194"/>
      <c r="E240" s="194"/>
      <c r="F240" s="94">
        <f>SUM(F239)</f>
        <v>250000</v>
      </c>
      <c r="G240" s="195"/>
      <c r="H240" s="196"/>
      <c r="I240" s="196"/>
      <c r="J240" s="197"/>
      <c r="K240" s="99"/>
      <c r="L240" s="203"/>
      <c r="M240" s="203"/>
    </row>
    <row r="241" spans="1:13" s="9" customFormat="1" x14ac:dyDescent="0.2">
      <c r="D241" s="108"/>
      <c r="E241" s="109"/>
      <c r="F241" s="108"/>
      <c r="L241" s="10"/>
    </row>
    <row r="242" spans="1:13" s="9" customFormat="1" x14ac:dyDescent="0.2">
      <c r="D242" s="108"/>
      <c r="E242" s="109"/>
      <c r="F242" s="108"/>
      <c r="L242" s="10"/>
    </row>
    <row r="243" spans="1:13" s="9" customFormat="1" ht="24" customHeight="1" x14ac:dyDescent="0.2">
      <c r="A243" s="96" t="s">
        <v>260</v>
      </c>
      <c r="B243" s="97" t="s">
        <v>281</v>
      </c>
      <c r="C243" s="98" t="s">
        <v>102</v>
      </c>
      <c r="D243" s="99" t="s">
        <v>53</v>
      </c>
      <c r="E243" s="100" t="s">
        <v>52</v>
      </c>
      <c r="F243" s="101" t="s">
        <v>127</v>
      </c>
      <c r="G243" s="192" t="s">
        <v>158</v>
      </c>
      <c r="H243" s="192"/>
      <c r="I243" s="192"/>
      <c r="J243" s="192"/>
      <c r="K243" s="98" t="s">
        <v>264</v>
      </c>
      <c r="L243" s="211"/>
      <c r="M243" s="211"/>
    </row>
    <row r="244" spans="1:13" s="9" customFormat="1" x14ac:dyDescent="0.2">
      <c r="A244" s="97">
        <v>4234</v>
      </c>
      <c r="B244" s="102" t="s">
        <v>282</v>
      </c>
      <c r="C244" s="103" t="s">
        <v>261</v>
      </c>
      <c r="D244" s="99">
        <v>310000</v>
      </c>
      <c r="E244" s="104">
        <v>1</v>
      </c>
      <c r="F244" s="99">
        <f>D244*E244</f>
        <v>310000</v>
      </c>
      <c r="G244" s="193"/>
      <c r="H244" s="193"/>
      <c r="I244" s="193"/>
      <c r="J244" s="193"/>
      <c r="K244" s="94">
        <v>420000</v>
      </c>
      <c r="L244" s="203"/>
      <c r="M244" s="203"/>
    </row>
    <row r="245" spans="1:13" s="9" customFormat="1" ht="15.75" x14ac:dyDescent="0.2">
      <c r="A245" s="194" t="s">
        <v>252</v>
      </c>
      <c r="B245" s="194"/>
      <c r="C245" s="194"/>
      <c r="D245" s="194"/>
      <c r="E245" s="194"/>
      <c r="F245" s="94">
        <f>SUM(F244)</f>
        <v>310000</v>
      </c>
      <c r="G245" s="195"/>
      <c r="H245" s="196"/>
      <c r="I245" s="196"/>
      <c r="J245" s="197"/>
      <c r="K245" s="99"/>
      <c r="L245" s="203"/>
      <c r="M245" s="203"/>
    </row>
    <row r="246" spans="1:13" s="9" customFormat="1" x14ac:dyDescent="0.2">
      <c r="D246" s="108"/>
      <c r="E246" s="109"/>
      <c r="F246" s="108"/>
      <c r="L246" s="10"/>
    </row>
    <row r="247" spans="1:13" s="9" customFormat="1" x14ac:dyDescent="0.2">
      <c r="D247" s="108"/>
      <c r="E247" s="109"/>
      <c r="F247" s="108"/>
      <c r="L247" s="10"/>
    </row>
    <row r="248" spans="1:13" s="9" customFormat="1" ht="24" customHeight="1" x14ac:dyDescent="0.2">
      <c r="A248" s="96" t="s">
        <v>260</v>
      </c>
      <c r="B248" s="97" t="s">
        <v>283</v>
      </c>
      <c r="C248" s="98" t="s">
        <v>102</v>
      </c>
      <c r="D248" s="99" t="s">
        <v>53</v>
      </c>
      <c r="E248" s="100" t="s">
        <v>52</v>
      </c>
      <c r="F248" s="101" t="s">
        <v>127</v>
      </c>
      <c r="G248" s="192" t="s">
        <v>158</v>
      </c>
      <c r="H248" s="192"/>
      <c r="I248" s="192"/>
      <c r="J248" s="192"/>
      <c r="K248" s="98" t="s">
        <v>264</v>
      </c>
      <c r="L248" s="211"/>
      <c r="M248" s="211"/>
    </row>
    <row r="249" spans="1:13" s="9" customFormat="1" x14ac:dyDescent="0.2">
      <c r="A249" s="97">
        <v>4237</v>
      </c>
      <c r="B249" s="102" t="s">
        <v>283</v>
      </c>
      <c r="C249" s="103" t="s">
        <v>261</v>
      </c>
      <c r="D249" s="99">
        <v>85000</v>
      </c>
      <c r="E249" s="104">
        <v>1</v>
      </c>
      <c r="F249" s="99">
        <f>D249*E249</f>
        <v>85000</v>
      </c>
      <c r="G249" s="193"/>
      <c r="H249" s="193"/>
      <c r="I249" s="193"/>
      <c r="J249" s="193"/>
      <c r="K249" s="94">
        <v>120000</v>
      </c>
      <c r="L249" s="203"/>
      <c r="M249" s="203"/>
    </row>
    <row r="250" spans="1:13" s="9" customFormat="1" ht="15.75" x14ac:dyDescent="0.2">
      <c r="A250" s="194" t="s">
        <v>252</v>
      </c>
      <c r="B250" s="194"/>
      <c r="C250" s="194"/>
      <c r="D250" s="194"/>
      <c r="E250" s="194"/>
      <c r="F250" s="94">
        <f>SUM(F249)</f>
        <v>85000</v>
      </c>
      <c r="G250" s="195"/>
      <c r="H250" s="196"/>
      <c r="I250" s="196"/>
      <c r="J250" s="197"/>
      <c r="K250" s="99"/>
      <c r="L250" s="203"/>
      <c r="M250" s="203"/>
    </row>
    <row r="251" spans="1:13" s="9" customFormat="1" x14ac:dyDescent="0.2">
      <c r="D251" s="108"/>
      <c r="E251" s="109"/>
      <c r="F251" s="108"/>
      <c r="L251" s="10"/>
    </row>
    <row r="252" spans="1:13" s="9" customFormat="1" x14ac:dyDescent="0.2">
      <c r="D252" s="108"/>
      <c r="E252" s="109"/>
      <c r="F252" s="108"/>
      <c r="L252" s="10"/>
    </row>
    <row r="253" spans="1:13" s="9" customFormat="1" ht="24" customHeight="1" x14ac:dyDescent="0.2">
      <c r="A253" s="96" t="s">
        <v>260</v>
      </c>
      <c r="B253" s="97" t="s">
        <v>284</v>
      </c>
      <c r="C253" s="98" t="s">
        <v>102</v>
      </c>
      <c r="D253" s="99" t="s">
        <v>53</v>
      </c>
      <c r="E253" s="100" t="s">
        <v>52</v>
      </c>
      <c r="F253" s="101" t="s">
        <v>127</v>
      </c>
      <c r="G253" s="192" t="s">
        <v>158</v>
      </c>
      <c r="H253" s="192"/>
      <c r="I253" s="192"/>
      <c r="J253" s="192"/>
      <c r="K253" s="98" t="s">
        <v>264</v>
      </c>
      <c r="L253" s="211"/>
      <c r="M253" s="211"/>
    </row>
    <row r="254" spans="1:13" s="9" customFormat="1" x14ac:dyDescent="0.2">
      <c r="A254" s="97">
        <v>4239</v>
      </c>
      <c r="B254" s="102" t="s">
        <v>284</v>
      </c>
      <c r="C254" s="103" t="s">
        <v>261</v>
      </c>
      <c r="D254" s="99">
        <v>82000</v>
      </c>
      <c r="E254" s="104">
        <v>1</v>
      </c>
      <c r="F254" s="99">
        <f>D254*E254</f>
        <v>82000</v>
      </c>
      <c r="G254" s="193"/>
      <c r="H254" s="193"/>
      <c r="I254" s="193"/>
      <c r="J254" s="193"/>
      <c r="K254" s="94">
        <v>100000</v>
      </c>
      <c r="L254" s="203"/>
      <c r="M254" s="203"/>
    </row>
    <row r="255" spans="1:13" s="9" customFormat="1" ht="15.75" x14ac:dyDescent="0.2">
      <c r="A255" s="194" t="s">
        <v>252</v>
      </c>
      <c r="B255" s="194"/>
      <c r="C255" s="194"/>
      <c r="D255" s="194"/>
      <c r="E255" s="194"/>
      <c r="F255" s="94">
        <f>SUM(F254)</f>
        <v>82000</v>
      </c>
      <c r="G255" s="195"/>
      <c r="H255" s="196"/>
      <c r="I255" s="196"/>
      <c r="J255" s="197"/>
      <c r="K255" s="99"/>
      <c r="L255" s="203"/>
      <c r="M255" s="203"/>
    </row>
    <row r="256" spans="1:13" s="9" customFormat="1" x14ac:dyDescent="0.2">
      <c r="D256" s="108"/>
      <c r="E256" s="109"/>
      <c r="F256" s="108"/>
      <c r="L256" s="10"/>
    </row>
    <row r="257" spans="1:13" s="9" customFormat="1" x14ac:dyDescent="0.2">
      <c r="D257" s="108"/>
      <c r="E257" s="109"/>
      <c r="F257" s="108"/>
      <c r="L257" s="10"/>
    </row>
    <row r="258" spans="1:13" s="9" customFormat="1" ht="24" customHeight="1" x14ac:dyDescent="0.2">
      <c r="A258" s="96" t="s">
        <v>260</v>
      </c>
      <c r="B258" s="97" t="s">
        <v>285</v>
      </c>
      <c r="C258" s="98" t="s">
        <v>102</v>
      </c>
      <c r="D258" s="99" t="s">
        <v>53</v>
      </c>
      <c r="E258" s="100" t="s">
        <v>52</v>
      </c>
      <c r="F258" s="101" t="s">
        <v>127</v>
      </c>
      <c r="G258" s="192" t="s">
        <v>158</v>
      </c>
      <c r="H258" s="192"/>
      <c r="I258" s="192"/>
      <c r="J258" s="192"/>
      <c r="K258" s="98" t="s">
        <v>264</v>
      </c>
      <c r="L258" s="211"/>
      <c r="M258" s="211"/>
    </row>
    <row r="259" spans="1:13" s="9" customFormat="1" x14ac:dyDescent="0.2">
      <c r="A259" s="97">
        <v>4251</v>
      </c>
      <c r="B259" s="102" t="s">
        <v>314</v>
      </c>
      <c r="C259" s="103" t="s">
        <v>261</v>
      </c>
      <c r="D259" s="99">
        <v>166000</v>
      </c>
      <c r="E259" s="104">
        <v>1</v>
      </c>
      <c r="F259" s="99">
        <f>D259*E259</f>
        <v>166000</v>
      </c>
      <c r="G259" s="193"/>
      <c r="H259" s="193"/>
      <c r="I259" s="193"/>
      <c r="J259" s="193"/>
      <c r="K259" s="94">
        <v>550000</v>
      </c>
      <c r="L259" s="203"/>
      <c r="M259" s="203"/>
    </row>
    <row r="260" spans="1:13" s="9" customFormat="1" x14ac:dyDescent="0.2">
      <c r="A260" s="97"/>
      <c r="B260" s="169" t="s">
        <v>315</v>
      </c>
      <c r="C260" s="103" t="s">
        <v>261</v>
      </c>
      <c r="D260" s="99">
        <v>292000</v>
      </c>
      <c r="E260" s="104">
        <v>1</v>
      </c>
      <c r="F260" s="99">
        <f>D260*E260</f>
        <v>292000</v>
      </c>
      <c r="G260" s="105"/>
      <c r="H260" s="106"/>
      <c r="I260" s="106"/>
      <c r="J260" s="107"/>
      <c r="K260" s="94"/>
      <c r="L260" s="168"/>
      <c r="M260" s="168"/>
    </row>
    <row r="261" spans="1:13" s="9" customFormat="1" ht="15.75" x14ac:dyDescent="0.2">
      <c r="A261" s="194" t="s">
        <v>252</v>
      </c>
      <c r="B261" s="194"/>
      <c r="C261" s="194"/>
      <c r="D261" s="194"/>
      <c r="E261" s="194"/>
      <c r="F261" s="94">
        <f>SUM(F259:F260)</f>
        <v>458000</v>
      </c>
      <c r="G261" s="195"/>
      <c r="H261" s="196"/>
      <c r="I261" s="196"/>
      <c r="J261" s="197"/>
      <c r="K261" s="99"/>
      <c r="L261" s="203"/>
      <c r="M261" s="203"/>
    </row>
    <row r="262" spans="1:13" s="9" customFormat="1" x14ac:dyDescent="0.2">
      <c r="D262" s="108"/>
      <c r="E262" s="109"/>
      <c r="F262" s="108"/>
      <c r="L262" s="10"/>
    </row>
    <row r="263" spans="1:13" s="9" customFormat="1" x14ac:dyDescent="0.2">
      <c r="D263" s="108"/>
      <c r="E263" s="109"/>
      <c r="F263" s="108"/>
      <c r="L263" s="10"/>
    </row>
    <row r="264" spans="1:13" s="9" customFormat="1" ht="24" customHeight="1" x14ac:dyDescent="0.2">
      <c r="A264" s="96" t="s">
        <v>260</v>
      </c>
      <c r="B264" s="97" t="s">
        <v>286</v>
      </c>
      <c r="C264" s="98" t="s">
        <v>102</v>
      </c>
      <c r="D264" s="99" t="s">
        <v>53</v>
      </c>
      <c r="E264" s="100" t="s">
        <v>52</v>
      </c>
      <c r="F264" s="101" t="s">
        <v>127</v>
      </c>
      <c r="G264" s="192" t="s">
        <v>158</v>
      </c>
      <c r="H264" s="192"/>
      <c r="I264" s="192"/>
      <c r="J264" s="192"/>
      <c r="K264" s="98" t="s">
        <v>264</v>
      </c>
      <c r="L264" s="211"/>
      <c r="M264" s="211"/>
    </row>
    <row r="265" spans="1:13" s="9" customFormat="1" x14ac:dyDescent="0.2">
      <c r="A265" s="97">
        <v>4252</v>
      </c>
      <c r="B265" s="102" t="s">
        <v>286</v>
      </c>
      <c r="C265" s="103" t="s">
        <v>261</v>
      </c>
      <c r="D265" s="99">
        <v>125000</v>
      </c>
      <c r="E265" s="104">
        <v>1</v>
      </c>
      <c r="F265" s="99">
        <f>D265*E265</f>
        <v>125000</v>
      </c>
      <c r="G265" s="193"/>
      <c r="H265" s="193"/>
      <c r="I265" s="193"/>
      <c r="J265" s="193"/>
      <c r="K265" s="94">
        <v>150000</v>
      </c>
      <c r="L265" s="203"/>
      <c r="M265" s="203"/>
    </row>
    <row r="266" spans="1:13" s="9" customFormat="1" ht="15.75" x14ac:dyDescent="0.2">
      <c r="A266" s="194" t="s">
        <v>252</v>
      </c>
      <c r="B266" s="194"/>
      <c r="C266" s="194"/>
      <c r="D266" s="194"/>
      <c r="E266" s="194"/>
      <c r="F266" s="94">
        <f>SUM(F265)</f>
        <v>125000</v>
      </c>
      <c r="G266" s="195"/>
      <c r="H266" s="196"/>
      <c r="I266" s="196"/>
      <c r="J266" s="197"/>
      <c r="K266" s="99"/>
      <c r="L266" s="203"/>
      <c r="M266" s="203"/>
    </row>
    <row r="267" spans="1:13" s="9" customFormat="1" x14ac:dyDescent="0.2">
      <c r="D267" s="108"/>
      <c r="E267" s="109"/>
      <c r="F267" s="108"/>
      <c r="L267" s="10"/>
    </row>
    <row r="268" spans="1:13" s="9" customFormat="1" x14ac:dyDescent="0.2">
      <c r="D268" s="108"/>
      <c r="E268" s="109"/>
      <c r="F268" s="108"/>
      <c r="L268" s="10"/>
    </row>
    <row r="269" spans="1:13" s="9" customFormat="1" ht="24" customHeight="1" x14ac:dyDescent="0.2">
      <c r="A269" s="96" t="s">
        <v>260</v>
      </c>
      <c r="B269" s="97" t="s">
        <v>297</v>
      </c>
      <c r="C269" s="98" t="s">
        <v>102</v>
      </c>
      <c r="D269" s="99" t="s">
        <v>53</v>
      </c>
      <c r="E269" s="100" t="s">
        <v>52</v>
      </c>
      <c r="F269" s="101" t="s">
        <v>127</v>
      </c>
      <c r="G269" s="192" t="s">
        <v>158</v>
      </c>
      <c r="H269" s="192"/>
      <c r="I269" s="192"/>
      <c r="J269" s="192"/>
      <c r="K269" s="98" t="s">
        <v>264</v>
      </c>
      <c r="L269" s="211"/>
      <c r="M269" s="211"/>
    </row>
    <row r="270" spans="1:13" s="9" customFormat="1" x14ac:dyDescent="0.2">
      <c r="A270" s="97">
        <v>4261</v>
      </c>
      <c r="B270" s="102" t="s">
        <v>298</v>
      </c>
      <c r="C270" s="103" t="s">
        <v>261</v>
      </c>
      <c r="D270" s="99">
        <v>225000</v>
      </c>
      <c r="E270" s="104">
        <v>1</v>
      </c>
      <c r="F270" s="99">
        <f>D270*E270</f>
        <v>225000</v>
      </c>
      <c r="G270" s="193"/>
      <c r="H270" s="193"/>
      <c r="I270" s="193"/>
      <c r="J270" s="193"/>
      <c r="K270" s="94">
        <v>270000</v>
      </c>
      <c r="L270" s="203"/>
      <c r="M270" s="203"/>
    </row>
    <row r="271" spans="1:13" s="9" customFormat="1" ht="15.75" x14ac:dyDescent="0.2">
      <c r="A271" s="194" t="s">
        <v>252</v>
      </c>
      <c r="B271" s="194"/>
      <c r="C271" s="194"/>
      <c r="D271" s="194"/>
      <c r="E271" s="194"/>
      <c r="F271" s="94">
        <f>SUM(F270)</f>
        <v>225000</v>
      </c>
      <c r="G271" s="195"/>
      <c r="H271" s="196"/>
      <c r="I271" s="196"/>
      <c r="J271" s="197"/>
      <c r="K271" s="99"/>
      <c r="L271" s="203"/>
      <c r="M271" s="203"/>
    </row>
    <row r="272" spans="1:13" s="9" customFormat="1" x14ac:dyDescent="0.2">
      <c r="D272" s="108"/>
      <c r="E272" s="109"/>
      <c r="F272" s="108"/>
      <c r="L272" s="10"/>
    </row>
    <row r="273" spans="1:13" s="9" customFormat="1" x14ac:dyDescent="0.2">
      <c r="D273" s="108"/>
      <c r="E273" s="109"/>
      <c r="F273" s="108"/>
      <c r="L273" s="10"/>
    </row>
    <row r="274" spans="1:13" s="9" customFormat="1" ht="24" customHeight="1" x14ac:dyDescent="0.2">
      <c r="A274" s="96" t="s">
        <v>260</v>
      </c>
      <c r="B274" s="97" t="s">
        <v>287</v>
      </c>
      <c r="C274" s="98" t="s">
        <v>102</v>
      </c>
      <c r="D274" s="99" t="s">
        <v>53</v>
      </c>
      <c r="E274" s="100" t="s">
        <v>52</v>
      </c>
      <c r="F274" s="101" t="s">
        <v>127</v>
      </c>
      <c r="G274" s="192" t="s">
        <v>158</v>
      </c>
      <c r="H274" s="192"/>
      <c r="I274" s="192"/>
      <c r="J274" s="192"/>
      <c r="K274" s="98" t="s">
        <v>264</v>
      </c>
      <c r="L274" s="211"/>
      <c r="M274" s="211"/>
    </row>
    <row r="275" spans="1:13" s="9" customFormat="1" x14ac:dyDescent="0.2">
      <c r="A275" s="97">
        <v>4263</v>
      </c>
      <c r="B275" s="102" t="s">
        <v>287</v>
      </c>
      <c r="C275" s="103" t="s">
        <v>261</v>
      </c>
      <c r="D275" s="99">
        <v>83000</v>
      </c>
      <c r="E275" s="104">
        <v>1</v>
      </c>
      <c r="F275" s="99">
        <f>D275*E275</f>
        <v>83000</v>
      </c>
      <c r="G275" s="193"/>
      <c r="H275" s="193"/>
      <c r="I275" s="193"/>
      <c r="J275" s="193"/>
      <c r="K275" s="94">
        <v>100000</v>
      </c>
      <c r="L275" s="203"/>
      <c r="M275" s="203"/>
    </row>
    <row r="276" spans="1:13" s="9" customFormat="1" ht="15.75" x14ac:dyDescent="0.2">
      <c r="A276" s="194" t="s">
        <v>252</v>
      </c>
      <c r="B276" s="194"/>
      <c r="C276" s="194"/>
      <c r="D276" s="194"/>
      <c r="E276" s="194"/>
      <c r="F276" s="94">
        <f>SUM(F275)</f>
        <v>83000</v>
      </c>
      <c r="G276" s="195"/>
      <c r="H276" s="196"/>
      <c r="I276" s="196"/>
      <c r="J276" s="197"/>
      <c r="K276" s="99"/>
      <c r="L276" s="203"/>
      <c r="M276" s="203"/>
    </row>
    <row r="277" spans="1:13" s="9" customFormat="1" x14ac:dyDescent="0.2">
      <c r="D277" s="108"/>
      <c r="E277" s="109"/>
      <c r="F277" s="108"/>
      <c r="L277" s="10"/>
    </row>
    <row r="278" spans="1:13" s="9" customFormat="1" x14ac:dyDescent="0.2">
      <c r="D278" s="108"/>
      <c r="E278" s="109"/>
      <c r="F278" s="108"/>
      <c r="L278" s="10"/>
    </row>
    <row r="279" spans="1:13" s="9" customFormat="1" ht="24" customHeight="1" x14ac:dyDescent="0.2">
      <c r="A279" s="96" t="s">
        <v>260</v>
      </c>
      <c r="B279" s="97" t="s">
        <v>288</v>
      </c>
      <c r="C279" s="98" t="s">
        <v>102</v>
      </c>
      <c r="D279" s="99" t="s">
        <v>53</v>
      </c>
      <c r="E279" s="100" t="s">
        <v>52</v>
      </c>
      <c r="F279" s="101" t="s">
        <v>127</v>
      </c>
      <c r="G279" s="192" t="s">
        <v>158</v>
      </c>
      <c r="H279" s="192"/>
      <c r="I279" s="192"/>
      <c r="J279" s="192"/>
      <c r="K279" s="98" t="s">
        <v>264</v>
      </c>
      <c r="L279" s="211"/>
      <c r="M279" s="211"/>
    </row>
    <row r="280" spans="1:13" s="9" customFormat="1" x14ac:dyDescent="0.2">
      <c r="A280" s="97">
        <v>4264</v>
      </c>
      <c r="B280" s="102" t="s">
        <v>288</v>
      </c>
      <c r="C280" s="103" t="s">
        <v>261</v>
      </c>
      <c r="D280" s="99">
        <v>330000</v>
      </c>
      <c r="E280" s="104">
        <v>1</v>
      </c>
      <c r="F280" s="99">
        <f>D280*E280</f>
        <v>330000</v>
      </c>
      <c r="G280" s="193"/>
      <c r="H280" s="193"/>
      <c r="I280" s="193"/>
      <c r="J280" s="193"/>
      <c r="K280" s="94">
        <v>400000</v>
      </c>
      <c r="L280" s="203"/>
      <c r="M280" s="203"/>
    </row>
    <row r="281" spans="1:13" s="9" customFormat="1" ht="15.75" x14ac:dyDescent="0.2">
      <c r="A281" s="194" t="s">
        <v>252</v>
      </c>
      <c r="B281" s="194"/>
      <c r="C281" s="194"/>
      <c r="D281" s="194"/>
      <c r="E281" s="194"/>
      <c r="F281" s="94">
        <f>SUM(F280)</f>
        <v>330000</v>
      </c>
      <c r="G281" s="195"/>
      <c r="H281" s="196"/>
      <c r="I281" s="196"/>
      <c r="J281" s="197"/>
      <c r="K281" s="99"/>
      <c r="L281" s="203"/>
      <c r="M281" s="203"/>
    </row>
    <row r="282" spans="1:13" s="9" customFormat="1" x14ac:dyDescent="0.2">
      <c r="D282" s="108"/>
      <c r="E282" s="109"/>
      <c r="F282" s="108"/>
      <c r="L282" s="10"/>
    </row>
    <row r="283" spans="1:13" s="9" customFormat="1" x14ac:dyDescent="0.2">
      <c r="D283" s="108"/>
      <c r="E283" s="109"/>
      <c r="F283" s="108"/>
      <c r="L283" s="10"/>
    </row>
    <row r="284" spans="1:13" s="9" customFormat="1" ht="24" customHeight="1" x14ac:dyDescent="0.2">
      <c r="A284" s="96" t="s">
        <v>260</v>
      </c>
      <c r="B284" s="97" t="s">
        <v>294</v>
      </c>
      <c r="C284" s="98" t="s">
        <v>102</v>
      </c>
      <c r="D284" s="99" t="s">
        <v>53</v>
      </c>
      <c r="E284" s="100" t="s">
        <v>52</v>
      </c>
      <c r="F284" s="101" t="s">
        <v>127</v>
      </c>
      <c r="G284" s="192" t="s">
        <v>158</v>
      </c>
      <c r="H284" s="192"/>
      <c r="I284" s="192"/>
      <c r="J284" s="192"/>
      <c r="K284" s="98" t="s">
        <v>264</v>
      </c>
      <c r="L284" s="211"/>
      <c r="M284" s="211"/>
    </row>
    <row r="285" spans="1:13" s="9" customFormat="1" x14ac:dyDescent="0.2">
      <c r="A285" s="97">
        <v>4268</v>
      </c>
      <c r="B285" s="102" t="s">
        <v>294</v>
      </c>
      <c r="C285" s="103" t="s">
        <v>261</v>
      </c>
      <c r="D285" s="99">
        <v>166000</v>
      </c>
      <c r="E285" s="104">
        <v>1</v>
      </c>
      <c r="F285" s="99">
        <f>D285*E285</f>
        <v>166000</v>
      </c>
      <c r="G285" s="193"/>
      <c r="H285" s="193"/>
      <c r="I285" s="193"/>
      <c r="J285" s="193"/>
      <c r="K285" s="94">
        <v>200000</v>
      </c>
      <c r="L285" s="203"/>
      <c r="M285" s="203"/>
    </row>
    <row r="286" spans="1:13" s="9" customFormat="1" ht="15.75" x14ac:dyDescent="0.2">
      <c r="A286" s="194" t="s">
        <v>252</v>
      </c>
      <c r="B286" s="194"/>
      <c r="C286" s="194"/>
      <c r="D286" s="194"/>
      <c r="E286" s="194"/>
      <c r="F286" s="94">
        <f>SUM(F285)</f>
        <v>166000</v>
      </c>
      <c r="G286" s="195"/>
      <c r="H286" s="196"/>
      <c r="I286" s="196"/>
      <c r="J286" s="197"/>
      <c r="K286" s="99"/>
      <c r="L286" s="203"/>
      <c r="M286" s="203"/>
    </row>
    <row r="287" spans="1:13" s="9" customFormat="1" x14ac:dyDescent="0.2">
      <c r="D287" s="108"/>
      <c r="E287" s="109"/>
      <c r="F287" s="108"/>
      <c r="L287" s="10"/>
    </row>
    <row r="288" spans="1:13" s="9" customFormat="1" ht="12.75" customHeight="1" x14ac:dyDescent="0.2">
      <c r="D288" s="108"/>
      <c r="E288" s="109"/>
      <c r="F288" s="108"/>
      <c r="L288" s="10"/>
    </row>
    <row r="289" spans="1:13" s="9" customFormat="1" ht="30.75" customHeight="1" x14ac:dyDescent="0.2">
      <c r="A289" s="96" t="s">
        <v>260</v>
      </c>
      <c r="B289" s="97" t="s">
        <v>296</v>
      </c>
      <c r="C289" s="98" t="s">
        <v>102</v>
      </c>
      <c r="D289" s="99" t="s">
        <v>53</v>
      </c>
      <c r="E289" s="100" t="s">
        <v>52</v>
      </c>
      <c r="F289" s="101" t="s">
        <v>127</v>
      </c>
      <c r="G289" s="192" t="s">
        <v>158</v>
      </c>
      <c r="H289" s="192"/>
      <c r="I289" s="192"/>
      <c r="J289" s="192"/>
      <c r="K289" s="98" t="s">
        <v>264</v>
      </c>
      <c r="L289" s="211"/>
      <c r="M289" s="211"/>
    </row>
    <row r="290" spans="1:13" s="9" customFormat="1" ht="22.5" customHeight="1" x14ac:dyDescent="0.2">
      <c r="A290" s="97">
        <v>5122</v>
      </c>
      <c r="B290" s="102" t="s">
        <v>296</v>
      </c>
      <c r="C290" s="103" t="s">
        <v>261</v>
      </c>
      <c r="D290" s="99">
        <v>310000</v>
      </c>
      <c r="E290" s="104">
        <v>1</v>
      </c>
      <c r="F290" s="99">
        <f>D290*E290</f>
        <v>310000</v>
      </c>
      <c r="G290" s="193"/>
      <c r="H290" s="193"/>
      <c r="I290" s="193"/>
      <c r="J290" s="193"/>
      <c r="K290" s="94">
        <v>400000</v>
      </c>
      <c r="L290" s="203"/>
      <c r="M290" s="203"/>
    </row>
    <row r="291" spans="1:13" s="9" customFormat="1" ht="15.75" x14ac:dyDescent="0.2">
      <c r="A291" s="194" t="s">
        <v>252</v>
      </c>
      <c r="B291" s="194"/>
      <c r="C291" s="194"/>
      <c r="D291" s="194"/>
      <c r="E291" s="194"/>
      <c r="F291" s="94">
        <f>SUM(F290)</f>
        <v>310000</v>
      </c>
      <c r="G291" s="195"/>
      <c r="H291" s="196"/>
      <c r="I291" s="196"/>
      <c r="J291" s="197"/>
      <c r="K291" s="99"/>
      <c r="L291" s="203"/>
      <c r="M291" s="203"/>
    </row>
    <row r="293" spans="1:13" s="14" customFormat="1" x14ac:dyDescent="0.2">
      <c r="A293" s="204" t="s">
        <v>299</v>
      </c>
      <c r="B293" s="205"/>
      <c r="C293" s="205"/>
      <c r="D293" s="205"/>
      <c r="E293" s="206"/>
      <c r="F293" s="95">
        <f>F291+F286+F281+F276+F271+F266+F261+F255+F250+F245+F240+F235+F228+F223+F218+F212+F207+F202+F197</f>
        <v>4713000</v>
      </c>
      <c r="L293" s="93"/>
    </row>
    <row r="295" spans="1:13" s="14" customFormat="1" ht="27" customHeight="1" x14ac:dyDescent="0.2">
      <c r="A295" s="208" t="s">
        <v>300</v>
      </c>
      <c r="B295" s="209"/>
      <c r="C295" s="209"/>
      <c r="D295" s="209"/>
      <c r="E295" s="210"/>
      <c r="F295" s="167">
        <f>F293+F193</f>
        <v>58949763.789999999</v>
      </c>
      <c r="L295" s="93"/>
    </row>
    <row r="296" spans="1:13" x14ac:dyDescent="0.2">
      <c r="I296" s="187" t="s">
        <v>307</v>
      </c>
      <c r="J296" s="187"/>
      <c r="K296" s="187"/>
    </row>
    <row r="297" spans="1:13" x14ac:dyDescent="0.2">
      <c r="I297" s="187" t="s">
        <v>308</v>
      </c>
      <c r="J297" s="187"/>
      <c r="K297" s="187"/>
    </row>
    <row r="298" spans="1:13" x14ac:dyDescent="0.2">
      <c r="I298" s="187"/>
      <c r="J298" s="187"/>
      <c r="K298" s="187"/>
    </row>
    <row r="299" spans="1:13" x14ac:dyDescent="0.2">
      <c r="I299" s="188"/>
      <c r="J299" s="188"/>
      <c r="K299" s="188"/>
    </row>
    <row r="300" spans="1:13" x14ac:dyDescent="0.2">
      <c r="A300" s="202"/>
      <c r="B300" s="202"/>
      <c r="C300" s="202"/>
    </row>
    <row r="301" spans="1:13" x14ac:dyDescent="0.2">
      <c r="A301" s="202"/>
      <c r="B301" s="202"/>
      <c r="C301" s="202"/>
    </row>
  </sheetData>
  <mergeCells count="335">
    <mergeCell ref="G124:J124"/>
    <mergeCell ref="G121:J121"/>
    <mergeCell ref="G122:J122"/>
    <mergeCell ref="G176:J176"/>
    <mergeCell ref="G193:J193"/>
    <mergeCell ref="A193:E193"/>
    <mergeCell ref="G185:J185"/>
    <mergeCell ref="G162:J162"/>
    <mergeCell ref="G156:J156"/>
    <mergeCell ref="G157:J157"/>
    <mergeCell ref="G158:J158"/>
    <mergeCell ref="G159:J159"/>
    <mergeCell ref="G161:J161"/>
    <mergeCell ref="G160:J160"/>
    <mergeCell ref="G183:J183"/>
    <mergeCell ref="G184:J184"/>
    <mergeCell ref="G182:J182"/>
    <mergeCell ref="G177:J177"/>
    <mergeCell ref="G178:J178"/>
    <mergeCell ref="G179:J179"/>
    <mergeCell ref="G127:J127"/>
    <mergeCell ref="G104:J104"/>
    <mergeCell ref="G105:J105"/>
    <mergeCell ref="G98:J98"/>
    <mergeCell ref="G28:J28"/>
    <mergeCell ref="G180:J180"/>
    <mergeCell ref="G30:J30"/>
    <mergeCell ref="G32:J32"/>
    <mergeCell ref="G73:J73"/>
    <mergeCell ref="G100:J100"/>
    <mergeCell ref="G99:J99"/>
    <mergeCell ref="G101:J101"/>
    <mergeCell ref="G173:J173"/>
    <mergeCell ref="G174:J174"/>
    <mergeCell ref="G175:J175"/>
    <mergeCell ref="G109:J109"/>
    <mergeCell ref="G106:J106"/>
    <mergeCell ref="G107:J107"/>
    <mergeCell ref="G114:J114"/>
    <mergeCell ref="G120:J120"/>
    <mergeCell ref="G116:J116"/>
    <mergeCell ref="G111:J111"/>
    <mergeCell ref="G112:J112"/>
    <mergeCell ref="G117:J117"/>
    <mergeCell ref="G72:J72"/>
    <mergeCell ref="G69:J69"/>
    <mergeCell ref="G67:J67"/>
    <mergeCell ref="G70:J70"/>
    <mergeCell ref="G68:J68"/>
    <mergeCell ref="G79:J79"/>
    <mergeCell ref="G80:J80"/>
    <mergeCell ref="G74:J74"/>
    <mergeCell ref="G103:J103"/>
    <mergeCell ref="G17:J17"/>
    <mergeCell ref="G18:J18"/>
    <mergeCell ref="G46:J46"/>
    <mergeCell ref="G47:J47"/>
    <mergeCell ref="G48:J48"/>
    <mergeCell ref="G49:J49"/>
    <mergeCell ref="G50:J50"/>
    <mergeCell ref="G51:J51"/>
    <mergeCell ref="G97:J97"/>
    <mergeCell ref="G43:J43"/>
    <mergeCell ref="G44:J44"/>
    <mergeCell ref="G45:J45"/>
    <mergeCell ref="G57:J57"/>
    <mergeCell ref="G22:J22"/>
    <mergeCell ref="G23:J23"/>
    <mergeCell ref="G52:J52"/>
    <mergeCell ref="G53:J53"/>
    <mergeCell ref="G54:J54"/>
    <mergeCell ref="G58:J58"/>
    <mergeCell ref="G59:J59"/>
    <mergeCell ref="G60:J60"/>
    <mergeCell ref="G64:J64"/>
    <mergeCell ref="G88:J88"/>
    <mergeCell ref="G20:J20"/>
    <mergeCell ref="G21:J21"/>
    <mergeCell ref="G85:J85"/>
    <mergeCell ref="G84:J84"/>
    <mergeCell ref="G81:J81"/>
    <mergeCell ref="G82:J82"/>
    <mergeCell ref="G83:J83"/>
    <mergeCell ref="G94:J94"/>
    <mergeCell ref="G75:J75"/>
    <mergeCell ref="G76:J76"/>
    <mergeCell ref="G77:J77"/>
    <mergeCell ref="G78:J78"/>
    <mergeCell ref="G27:J27"/>
    <mergeCell ref="G89:J89"/>
    <mergeCell ref="G90:J90"/>
    <mergeCell ref="G86:J86"/>
    <mergeCell ref="G87:J87"/>
    <mergeCell ref="G92:J92"/>
    <mergeCell ref="G91:J91"/>
    <mergeCell ref="G42:J42"/>
    <mergeCell ref="G24:J24"/>
    <mergeCell ref="G26:J26"/>
    <mergeCell ref="G71:J71"/>
    <mergeCell ref="G55:J55"/>
    <mergeCell ref="G56:J56"/>
    <mergeCell ref="G93:J93"/>
    <mergeCell ref="G155:J155"/>
    <mergeCell ref="G163:J163"/>
    <mergeCell ref="G146:J146"/>
    <mergeCell ref="G147:J147"/>
    <mergeCell ref="G148:J148"/>
    <mergeCell ref="G149:J149"/>
    <mergeCell ref="G150:J150"/>
    <mergeCell ref="G142:J142"/>
    <mergeCell ref="G143:J143"/>
    <mergeCell ref="G144:J144"/>
    <mergeCell ref="G145:J145"/>
    <mergeCell ref="G135:J135"/>
    <mergeCell ref="G136:J136"/>
    <mergeCell ref="G137:J137"/>
    <mergeCell ref="G138:J138"/>
    <mergeCell ref="G139:J139"/>
    <mergeCell ref="G128:J128"/>
    <mergeCell ref="G129:J129"/>
    <mergeCell ref="G130:J130"/>
    <mergeCell ref="G152:J152"/>
    <mergeCell ref="G131:J131"/>
    <mergeCell ref="G115:J115"/>
    <mergeCell ref="G118:J118"/>
    <mergeCell ref="A9:K9"/>
    <mergeCell ref="G19:J19"/>
    <mergeCell ref="G125:J125"/>
    <mergeCell ref="A125:E125"/>
    <mergeCell ref="A164:E164"/>
    <mergeCell ref="G164:J164"/>
    <mergeCell ref="G29:J29"/>
    <mergeCell ref="G31:J31"/>
    <mergeCell ref="G33:J33"/>
    <mergeCell ref="G34:J34"/>
    <mergeCell ref="G102:J102"/>
    <mergeCell ref="G108:J108"/>
    <mergeCell ref="G110:J110"/>
    <mergeCell ref="G113:J113"/>
    <mergeCell ref="G119:J119"/>
    <mergeCell ref="G61:J61"/>
    <mergeCell ref="G62:J62"/>
    <mergeCell ref="G63:J63"/>
    <mergeCell ref="G65:J65"/>
    <mergeCell ref="G66:J66"/>
    <mergeCell ref="G25:J25"/>
    <mergeCell ref="G151:J151"/>
    <mergeCell ref="G95:J95"/>
    <mergeCell ref="G96:J96"/>
    <mergeCell ref="A223:E223"/>
    <mergeCell ref="G15:J15"/>
    <mergeCell ref="A15:E15"/>
    <mergeCell ref="A197:E197"/>
    <mergeCell ref="L195:M195"/>
    <mergeCell ref="L196:M196"/>
    <mergeCell ref="L197:M197"/>
    <mergeCell ref="A170:E170"/>
    <mergeCell ref="G170:J170"/>
    <mergeCell ref="G172:J172"/>
    <mergeCell ref="G181:J181"/>
    <mergeCell ref="G186:J186"/>
    <mergeCell ref="G197:J197"/>
    <mergeCell ref="G196:J196"/>
    <mergeCell ref="G195:J195"/>
    <mergeCell ref="G35:J35"/>
    <mergeCell ref="G36:J36"/>
    <mergeCell ref="G37:J37"/>
    <mergeCell ref="G38:J38"/>
    <mergeCell ref="G39:J39"/>
    <mergeCell ref="G40:J40"/>
    <mergeCell ref="G41:J41"/>
    <mergeCell ref="G132:J132"/>
    <mergeCell ref="G133:J133"/>
    <mergeCell ref="G134:J134"/>
    <mergeCell ref="L200:M200"/>
    <mergeCell ref="L201:M201"/>
    <mergeCell ref="A202:E202"/>
    <mergeCell ref="L202:M202"/>
    <mergeCell ref="G200:J200"/>
    <mergeCell ref="G201:J201"/>
    <mergeCell ref="G202:J202"/>
    <mergeCell ref="G205:J205"/>
    <mergeCell ref="L205:M205"/>
    <mergeCell ref="G140:J140"/>
    <mergeCell ref="G141:J141"/>
    <mergeCell ref="G166:J166"/>
    <mergeCell ref="G167:J167"/>
    <mergeCell ref="G168:J168"/>
    <mergeCell ref="G169:J169"/>
    <mergeCell ref="G231:J231"/>
    <mergeCell ref="L231:M231"/>
    <mergeCell ref="G235:J235"/>
    <mergeCell ref="L235:M235"/>
    <mergeCell ref="G232:J232"/>
    <mergeCell ref="L232:M232"/>
    <mergeCell ref="A235:E235"/>
    <mergeCell ref="G226:J226"/>
    <mergeCell ref="L226:M226"/>
    <mergeCell ref="G227:J227"/>
    <mergeCell ref="L227:M227"/>
    <mergeCell ref="A228:E228"/>
    <mergeCell ref="G228:J228"/>
    <mergeCell ref="L228:M228"/>
    <mergeCell ref="G206:J206"/>
    <mergeCell ref="L206:M206"/>
    <mergeCell ref="A207:E207"/>
    <mergeCell ref="G207:J207"/>
    <mergeCell ref="L207:M207"/>
    <mergeCell ref="G210:J210"/>
    <mergeCell ref="G215:J215"/>
    <mergeCell ref="L215:M215"/>
    <mergeCell ref="L223:M223"/>
    <mergeCell ref="L210:M210"/>
    <mergeCell ref="G211:J211"/>
    <mergeCell ref="L211:M211"/>
    <mergeCell ref="A212:E212"/>
    <mergeCell ref="G212:J212"/>
    <mergeCell ref="L212:M212"/>
    <mergeCell ref="A218:E218"/>
    <mergeCell ref="G218:J218"/>
    <mergeCell ref="L218:M218"/>
    <mergeCell ref="G221:J221"/>
    <mergeCell ref="L221:M221"/>
    <mergeCell ref="G222:J222"/>
    <mergeCell ref="L222:M222"/>
    <mergeCell ref="L216:M216"/>
    <mergeCell ref="G223:J223"/>
    <mergeCell ref="L243:M243"/>
    <mergeCell ref="G244:J244"/>
    <mergeCell ref="L244:M244"/>
    <mergeCell ref="A245:E245"/>
    <mergeCell ref="G245:J245"/>
    <mergeCell ref="L245:M245"/>
    <mergeCell ref="G248:J248"/>
    <mergeCell ref="L248:M248"/>
    <mergeCell ref="G238:J238"/>
    <mergeCell ref="L238:M238"/>
    <mergeCell ref="A240:E240"/>
    <mergeCell ref="G239:J239"/>
    <mergeCell ref="L239:M239"/>
    <mergeCell ref="G240:J240"/>
    <mergeCell ref="L240:M240"/>
    <mergeCell ref="L255:M255"/>
    <mergeCell ref="G258:J258"/>
    <mergeCell ref="L258:M258"/>
    <mergeCell ref="G259:J259"/>
    <mergeCell ref="L259:M259"/>
    <mergeCell ref="A261:E261"/>
    <mergeCell ref="G261:J261"/>
    <mergeCell ref="L261:M261"/>
    <mergeCell ref="G249:J249"/>
    <mergeCell ref="L249:M249"/>
    <mergeCell ref="A250:E250"/>
    <mergeCell ref="G250:J250"/>
    <mergeCell ref="L250:M250"/>
    <mergeCell ref="G253:J253"/>
    <mergeCell ref="L253:M253"/>
    <mergeCell ref="G254:J254"/>
    <mergeCell ref="L254:M254"/>
    <mergeCell ref="L270:M270"/>
    <mergeCell ref="A271:E271"/>
    <mergeCell ref="G271:J271"/>
    <mergeCell ref="L271:M271"/>
    <mergeCell ref="G274:J274"/>
    <mergeCell ref="L274:M274"/>
    <mergeCell ref="G275:J275"/>
    <mergeCell ref="L275:M275"/>
    <mergeCell ref="G264:J264"/>
    <mergeCell ref="L264:M264"/>
    <mergeCell ref="G265:J265"/>
    <mergeCell ref="L265:M265"/>
    <mergeCell ref="A266:E266"/>
    <mergeCell ref="G266:J266"/>
    <mergeCell ref="L266:M266"/>
    <mergeCell ref="G269:J269"/>
    <mergeCell ref="L269:M269"/>
    <mergeCell ref="L188:M188"/>
    <mergeCell ref="A276:E276"/>
    <mergeCell ref="G276:J276"/>
    <mergeCell ref="L276:M276"/>
    <mergeCell ref="G279:J279"/>
    <mergeCell ref="L279:M279"/>
    <mergeCell ref="G280:J280"/>
    <mergeCell ref="L280:M280"/>
    <mergeCell ref="A281:E281"/>
    <mergeCell ref="G281:J281"/>
    <mergeCell ref="L281:M281"/>
    <mergeCell ref="A300:C300"/>
    <mergeCell ref="A301:C301"/>
    <mergeCell ref="A291:E291"/>
    <mergeCell ref="G291:J291"/>
    <mergeCell ref="L291:M291"/>
    <mergeCell ref="A293:E293"/>
    <mergeCell ref="G123:J123"/>
    <mergeCell ref="A295:E295"/>
    <mergeCell ref="G189:J189"/>
    <mergeCell ref="L189:M189"/>
    <mergeCell ref="A190:E190"/>
    <mergeCell ref="G190:J190"/>
    <mergeCell ref="L190:M190"/>
    <mergeCell ref="G289:J289"/>
    <mergeCell ref="L289:M289"/>
    <mergeCell ref="G290:J290"/>
    <mergeCell ref="L290:M290"/>
    <mergeCell ref="G284:J284"/>
    <mergeCell ref="L284:M284"/>
    <mergeCell ref="G285:J285"/>
    <mergeCell ref="L285:M285"/>
    <mergeCell ref="A286:E286"/>
    <mergeCell ref="G286:J286"/>
    <mergeCell ref="L286:M286"/>
    <mergeCell ref="I296:K296"/>
    <mergeCell ref="I297:K297"/>
    <mergeCell ref="I298:K298"/>
    <mergeCell ref="I299:K299"/>
    <mergeCell ref="A194:K194"/>
    <mergeCell ref="A8:K8"/>
    <mergeCell ref="A1:C1"/>
    <mergeCell ref="A2:C2"/>
    <mergeCell ref="A3:C3"/>
    <mergeCell ref="A4:C4"/>
    <mergeCell ref="A5:C5"/>
    <mergeCell ref="A6:C6"/>
    <mergeCell ref="A7:C7"/>
    <mergeCell ref="G188:J188"/>
    <mergeCell ref="G270:J270"/>
    <mergeCell ref="A255:E255"/>
    <mergeCell ref="G255:J255"/>
    <mergeCell ref="G243:J243"/>
    <mergeCell ref="G216:J216"/>
    <mergeCell ref="A186:E186"/>
    <mergeCell ref="G11:J11"/>
    <mergeCell ref="G12:J12"/>
    <mergeCell ref="G13:J13"/>
    <mergeCell ref="G14:J14"/>
  </mergeCells>
  <pageMargins left="0.31496062992125984" right="0.39370078740157483" top="0.15748031496062992" bottom="0.1181102362204724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1"/>
  <sheetViews>
    <sheetView tabSelected="1" topLeftCell="A271" zoomScaleNormal="100" workbookViewId="0">
      <selection activeCell="H293" sqref="H293"/>
    </sheetView>
  </sheetViews>
  <sheetFormatPr defaultRowHeight="12.75" x14ac:dyDescent="0.2"/>
  <cols>
    <col min="1" max="1" width="5.42578125" style="9" customWidth="1"/>
    <col min="2" max="2" width="42.42578125" style="9" customWidth="1"/>
    <col min="3" max="3" width="5.5703125" style="9" customWidth="1"/>
    <col min="4" max="4" width="17.42578125" style="108" customWidth="1"/>
    <col min="5" max="5" width="9" style="109" customWidth="1"/>
    <col min="6" max="6" width="17.5703125" style="108" customWidth="1"/>
    <col min="7" max="9" width="9.140625" style="9"/>
    <col min="10" max="10" width="25.85546875" style="9" customWidth="1"/>
    <col min="11" max="11" width="15.140625" style="9" customWidth="1"/>
    <col min="12" max="13" width="9.140625" style="9"/>
    <col min="14" max="14" width="11.7109375" style="9" bestFit="1" customWidth="1"/>
    <col min="15" max="15" width="11" style="9" customWidth="1"/>
    <col min="16" max="16384" width="9.140625" style="9"/>
  </cols>
  <sheetData>
    <row r="1" spans="1:11" ht="15" x14ac:dyDescent="0.2">
      <c r="A1" s="275" t="s">
        <v>302</v>
      </c>
      <c r="B1" s="275"/>
      <c r="C1" s="275"/>
    </row>
    <row r="2" spans="1:11" ht="15" x14ac:dyDescent="0.2">
      <c r="A2" s="275" t="s">
        <v>303</v>
      </c>
      <c r="B2" s="275"/>
      <c r="C2" s="275"/>
    </row>
    <row r="3" spans="1:11" ht="15" x14ac:dyDescent="0.2">
      <c r="A3" s="275" t="s">
        <v>304</v>
      </c>
      <c r="B3" s="275"/>
      <c r="C3" s="275"/>
    </row>
    <row r="4" spans="1:11" ht="15" x14ac:dyDescent="0.2">
      <c r="A4" s="275" t="s">
        <v>305</v>
      </c>
      <c r="B4" s="275"/>
      <c r="C4" s="275"/>
    </row>
    <row r="5" spans="1:11" ht="15" x14ac:dyDescent="0.2">
      <c r="A5" s="275" t="s">
        <v>316</v>
      </c>
      <c r="B5" s="275"/>
      <c r="C5" s="275"/>
    </row>
    <row r="6" spans="1:11" ht="15" x14ac:dyDescent="0.2">
      <c r="A6" s="275" t="s">
        <v>317</v>
      </c>
      <c r="B6" s="275"/>
      <c r="C6" s="275"/>
    </row>
    <row r="7" spans="1:11" ht="15" x14ac:dyDescent="0.2">
      <c r="A7" s="275" t="s">
        <v>306</v>
      </c>
      <c r="B7" s="275"/>
      <c r="C7" s="275"/>
    </row>
    <row r="8" spans="1:11" ht="15.75" x14ac:dyDescent="0.2">
      <c r="A8" s="276" t="s">
        <v>318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</row>
    <row r="9" spans="1:11" ht="15.75" x14ac:dyDescent="0.2">
      <c r="A9" s="277" t="s">
        <v>309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</row>
    <row r="11" spans="1:11" ht="33.75" x14ac:dyDescent="0.2">
      <c r="A11" s="274" t="s">
        <v>289</v>
      </c>
      <c r="B11" s="170" t="s">
        <v>254</v>
      </c>
      <c r="C11" s="171" t="s">
        <v>102</v>
      </c>
      <c r="D11" s="260" t="s">
        <v>53</v>
      </c>
      <c r="E11" s="261" t="s">
        <v>52</v>
      </c>
      <c r="F11" s="260" t="s">
        <v>127</v>
      </c>
      <c r="G11" s="262" t="s">
        <v>104</v>
      </c>
      <c r="H11" s="262"/>
      <c r="I11" s="262"/>
      <c r="J11" s="262"/>
      <c r="K11" s="171"/>
    </row>
    <row r="12" spans="1:11" x14ac:dyDescent="0.2">
      <c r="A12" s="171">
        <v>1</v>
      </c>
      <c r="B12" s="184" t="s">
        <v>255</v>
      </c>
      <c r="C12" s="176" t="s">
        <v>14</v>
      </c>
      <c r="D12" s="172">
        <v>1120.06</v>
      </c>
      <c r="E12" s="173">
        <v>2300</v>
      </c>
      <c r="F12" s="172">
        <f>D12*E12</f>
        <v>2576138</v>
      </c>
      <c r="G12" s="250"/>
      <c r="H12" s="250"/>
      <c r="I12" s="250"/>
      <c r="J12" s="250"/>
      <c r="K12" s="185"/>
    </row>
    <row r="13" spans="1:11" x14ac:dyDescent="0.2">
      <c r="A13" s="171">
        <v>2</v>
      </c>
      <c r="B13" s="184" t="s">
        <v>257</v>
      </c>
      <c r="C13" s="176" t="s">
        <v>14</v>
      </c>
      <c r="D13" s="172">
        <v>22.6</v>
      </c>
      <c r="E13" s="173">
        <v>1000000</v>
      </c>
      <c r="F13" s="172">
        <f t="shared" ref="F13:F14" si="0">D13*E13</f>
        <v>22600000</v>
      </c>
      <c r="G13" s="250"/>
      <c r="H13" s="250"/>
      <c r="I13" s="250"/>
      <c r="J13" s="250"/>
      <c r="K13" s="185"/>
    </row>
    <row r="14" spans="1:11" x14ac:dyDescent="0.2">
      <c r="A14" s="171">
        <v>3</v>
      </c>
      <c r="B14" s="184" t="s">
        <v>256</v>
      </c>
      <c r="C14" s="176" t="s">
        <v>14</v>
      </c>
      <c r="D14" s="172">
        <v>45.61</v>
      </c>
      <c r="E14" s="173">
        <v>511130</v>
      </c>
      <c r="F14" s="172">
        <f t="shared" si="0"/>
        <v>23312639.300000001</v>
      </c>
      <c r="G14" s="250"/>
      <c r="H14" s="250"/>
      <c r="I14" s="250"/>
      <c r="J14" s="250"/>
      <c r="K14" s="185"/>
    </row>
    <row r="15" spans="1:11" s="278" customFormat="1" ht="15.75" x14ac:dyDescent="0.2">
      <c r="A15" s="267" t="s">
        <v>252</v>
      </c>
      <c r="B15" s="268"/>
      <c r="C15" s="268"/>
      <c r="D15" s="268"/>
      <c r="E15" s="269"/>
      <c r="F15" s="186">
        <f>SUM(F12:F14)</f>
        <v>48488777.299999997</v>
      </c>
      <c r="G15" s="270"/>
      <c r="H15" s="271"/>
      <c r="I15" s="271"/>
      <c r="J15" s="272"/>
      <c r="K15" s="273"/>
    </row>
    <row r="17" spans="1:11" ht="33.75" x14ac:dyDescent="0.2">
      <c r="A17" s="274" t="s">
        <v>289</v>
      </c>
      <c r="B17" s="170" t="s">
        <v>56</v>
      </c>
      <c r="C17" s="171" t="s">
        <v>102</v>
      </c>
      <c r="D17" s="260" t="s">
        <v>53</v>
      </c>
      <c r="E17" s="261" t="s">
        <v>52</v>
      </c>
      <c r="F17" s="260" t="s">
        <v>127</v>
      </c>
      <c r="G17" s="262" t="s">
        <v>104</v>
      </c>
      <c r="H17" s="262"/>
      <c r="I17" s="262"/>
      <c r="J17" s="262"/>
      <c r="K17" s="171"/>
    </row>
    <row r="18" spans="1:11" x14ac:dyDescent="0.2">
      <c r="A18" s="171">
        <v>1</v>
      </c>
      <c r="B18" s="184" t="s">
        <v>35</v>
      </c>
      <c r="C18" s="176" t="s">
        <v>14</v>
      </c>
      <c r="D18" s="172">
        <v>46.05</v>
      </c>
      <c r="E18" s="173">
        <v>50</v>
      </c>
      <c r="F18" s="172">
        <f>D18*E18</f>
        <v>2302.5</v>
      </c>
      <c r="G18" s="250"/>
      <c r="H18" s="250"/>
      <c r="I18" s="250"/>
      <c r="J18" s="250"/>
      <c r="K18" s="185"/>
    </row>
    <row r="19" spans="1:11" x14ac:dyDescent="0.2">
      <c r="A19" s="171">
        <v>2</v>
      </c>
      <c r="B19" s="184" t="s">
        <v>2</v>
      </c>
      <c r="C19" s="176" t="s">
        <v>24</v>
      </c>
      <c r="D19" s="172">
        <v>660</v>
      </c>
      <c r="E19" s="173">
        <v>60</v>
      </c>
      <c r="F19" s="172">
        <f t="shared" ref="F19:F82" si="1">D19*E19</f>
        <v>39600</v>
      </c>
      <c r="G19" s="250"/>
      <c r="H19" s="250"/>
      <c r="I19" s="250"/>
      <c r="J19" s="250"/>
      <c r="K19" s="185"/>
    </row>
    <row r="20" spans="1:11" x14ac:dyDescent="0.2">
      <c r="A20" s="171">
        <v>3</v>
      </c>
      <c r="B20" s="184" t="s">
        <v>3</v>
      </c>
      <c r="C20" s="176" t="s">
        <v>13</v>
      </c>
      <c r="D20" s="172">
        <v>5200</v>
      </c>
      <c r="E20" s="173">
        <v>2</v>
      </c>
      <c r="F20" s="172">
        <f t="shared" si="1"/>
        <v>10400</v>
      </c>
      <c r="G20" s="250"/>
      <c r="H20" s="250"/>
      <c r="I20" s="250"/>
      <c r="J20" s="250"/>
      <c r="K20" s="185"/>
    </row>
    <row r="21" spans="1:11" x14ac:dyDescent="0.2">
      <c r="A21" s="171">
        <v>4</v>
      </c>
      <c r="B21" s="184" t="s">
        <v>5</v>
      </c>
      <c r="C21" s="176" t="s">
        <v>14</v>
      </c>
      <c r="D21" s="172">
        <v>3254</v>
      </c>
      <c r="E21" s="173">
        <v>2</v>
      </c>
      <c r="F21" s="172">
        <f t="shared" si="1"/>
        <v>6508</v>
      </c>
      <c r="G21" s="250" t="s">
        <v>83</v>
      </c>
      <c r="H21" s="250"/>
      <c r="I21" s="250"/>
      <c r="J21" s="250"/>
      <c r="K21" s="185"/>
    </row>
    <row r="22" spans="1:11" x14ac:dyDescent="0.2">
      <c r="A22" s="171">
        <v>5</v>
      </c>
      <c r="B22" s="175" t="s">
        <v>164</v>
      </c>
      <c r="C22" s="176" t="s">
        <v>14</v>
      </c>
      <c r="D22" s="172"/>
      <c r="E22" s="182">
        <v>0</v>
      </c>
      <c r="F22" s="172">
        <f t="shared" si="1"/>
        <v>0</v>
      </c>
      <c r="G22" s="249"/>
      <c r="H22" s="249"/>
      <c r="I22" s="249"/>
      <c r="J22" s="249"/>
      <c r="K22" s="183"/>
    </row>
    <row r="23" spans="1:11" x14ac:dyDescent="0.2">
      <c r="A23" s="171">
        <v>6</v>
      </c>
      <c r="B23" s="175" t="s">
        <v>165</v>
      </c>
      <c r="C23" s="176" t="s">
        <v>14</v>
      </c>
      <c r="D23" s="172"/>
      <c r="E23" s="182">
        <v>0</v>
      </c>
      <c r="F23" s="172">
        <f t="shared" si="1"/>
        <v>0</v>
      </c>
      <c r="G23" s="249"/>
      <c r="H23" s="249"/>
      <c r="I23" s="249"/>
      <c r="J23" s="249"/>
      <c r="K23" s="183"/>
    </row>
    <row r="24" spans="1:11" x14ac:dyDescent="0.2">
      <c r="A24" s="171">
        <v>7</v>
      </c>
      <c r="B24" s="175" t="s">
        <v>176</v>
      </c>
      <c r="C24" s="176" t="s">
        <v>14</v>
      </c>
      <c r="D24" s="172">
        <v>12000</v>
      </c>
      <c r="E24" s="182">
        <v>2</v>
      </c>
      <c r="F24" s="172">
        <f t="shared" si="1"/>
        <v>24000</v>
      </c>
      <c r="G24" s="249"/>
      <c r="H24" s="249"/>
      <c r="I24" s="249"/>
      <c r="J24" s="249"/>
      <c r="K24" s="183"/>
    </row>
    <row r="25" spans="1:11" x14ac:dyDescent="0.2">
      <c r="A25" s="171">
        <v>8</v>
      </c>
      <c r="B25" s="175" t="s">
        <v>177</v>
      </c>
      <c r="C25" s="176" t="s">
        <v>14</v>
      </c>
      <c r="D25" s="172"/>
      <c r="E25" s="182">
        <v>0</v>
      </c>
      <c r="F25" s="172">
        <f t="shared" si="1"/>
        <v>0</v>
      </c>
      <c r="G25" s="249"/>
      <c r="H25" s="249"/>
      <c r="I25" s="249"/>
      <c r="J25" s="249"/>
      <c r="K25" s="183"/>
    </row>
    <row r="26" spans="1:11" x14ac:dyDescent="0.2">
      <c r="A26" s="171">
        <v>9</v>
      </c>
      <c r="B26" s="175" t="s">
        <v>166</v>
      </c>
      <c r="C26" s="176" t="s">
        <v>14</v>
      </c>
      <c r="D26" s="172">
        <v>15000</v>
      </c>
      <c r="E26" s="182">
        <v>1</v>
      </c>
      <c r="F26" s="172">
        <f t="shared" si="1"/>
        <v>15000</v>
      </c>
      <c r="G26" s="249"/>
      <c r="H26" s="249"/>
      <c r="I26" s="249"/>
      <c r="J26" s="249"/>
      <c r="K26" s="183"/>
    </row>
    <row r="27" spans="1:11" x14ac:dyDescent="0.2">
      <c r="A27" s="171">
        <v>10</v>
      </c>
      <c r="B27" s="175" t="s">
        <v>168</v>
      </c>
      <c r="C27" s="176" t="s">
        <v>14</v>
      </c>
      <c r="D27" s="172">
        <v>60000</v>
      </c>
      <c r="E27" s="182">
        <v>0</v>
      </c>
      <c r="F27" s="172">
        <f t="shared" si="1"/>
        <v>0</v>
      </c>
      <c r="G27" s="249"/>
      <c r="H27" s="249"/>
      <c r="I27" s="249"/>
      <c r="J27" s="249"/>
      <c r="K27" s="183"/>
    </row>
    <row r="28" spans="1:11" x14ac:dyDescent="0.2">
      <c r="A28" s="171">
        <v>11</v>
      </c>
      <c r="B28" s="175" t="s">
        <v>178</v>
      </c>
      <c r="C28" s="176" t="s">
        <v>14</v>
      </c>
      <c r="D28" s="172">
        <v>1000</v>
      </c>
      <c r="E28" s="182">
        <v>2</v>
      </c>
      <c r="F28" s="172">
        <f t="shared" si="1"/>
        <v>2000</v>
      </c>
      <c r="G28" s="249"/>
      <c r="H28" s="249"/>
      <c r="I28" s="249"/>
      <c r="J28" s="249"/>
      <c r="K28" s="183"/>
    </row>
    <row r="29" spans="1:11" x14ac:dyDescent="0.2">
      <c r="A29" s="171">
        <v>12</v>
      </c>
      <c r="B29" s="175" t="s">
        <v>179</v>
      </c>
      <c r="C29" s="176" t="s">
        <v>14</v>
      </c>
      <c r="D29" s="172">
        <v>500</v>
      </c>
      <c r="E29" s="182">
        <v>2</v>
      </c>
      <c r="F29" s="172">
        <f t="shared" si="1"/>
        <v>1000</v>
      </c>
      <c r="G29" s="249"/>
      <c r="H29" s="249"/>
      <c r="I29" s="249"/>
      <c r="J29" s="249"/>
      <c r="K29" s="183"/>
    </row>
    <row r="30" spans="1:11" x14ac:dyDescent="0.2">
      <c r="A30" s="171">
        <v>13</v>
      </c>
      <c r="B30" s="175" t="s">
        <v>182</v>
      </c>
      <c r="C30" s="176" t="s">
        <v>14</v>
      </c>
      <c r="D30" s="172">
        <v>1000</v>
      </c>
      <c r="E30" s="182">
        <v>1</v>
      </c>
      <c r="F30" s="172">
        <f t="shared" si="1"/>
        <v>1000</v>
      </c>
      <c r="G30" s="249"/>
      <c r="H30" s="249"/>
      <c r="I30" s="249"/>
      <c r="J30" s="249"/>
      <c r="K30" s="183"/>
    </row>
    <row r="31" spans="1:11" x14ac:dyDescent="0.2">
      <c r="A31" s="171">
        <v>14</v>
      </c>
      <c r="B31" s="175" t="s">
        <v>183</v>
      </c>
      <c r="C31" s="176" t="s">
        <v>14</v>
      </c>
      <c r="D31" s="172">
        <v>600</v>
      </c>
      <c r="E31" s="182">
        <v>1</v>
      </c>
      <c r="F31" s="172">
        <f t="shared" si="1"/>
        <v>600</v>
      </c>
      <c r="G31" s="249"/>
      <c r="H31" s="249"/>
      <c r="I31" s="249"/>
      <c r="J31" s="249"/>
      <c r="K31" s="183"/>
    </row>
    <row r="32" spans="1:11" x14ac:dyDescent="0.2">
      <c r="A32" s="171">
        <v>15</v>
      </c>
      <c r="B32" s="175" t="s">
        <v>184</v>
      </c>
      <c r="C32" s="176" t="s">
        <v>14</v>
      </c>
      <c r="D32" s="172">
        <v>500</v>
      </c>
      <c r="E32" s="182">
        <v>2</v>
      </c>
      <c r="F32" s="172">
        <f t="shared" si="1"/>
        <v>1000</v>
      </c>
      <c r="G32" s="249"/>
      <c r="H32" s="249"/>
      <c r="I32" s="249"/>
      <c r="J32" s="249"/>
      <c r="K32" s="183"/>
    </row>
    <row r="33" spans="1:11" x14ac:dyDescent="0.2">
      <c r="A33" s="171">
        <v>16</v>
      </c>
      <c r="B33" s="175" t="s">
        <v>185</v>
      </c>
      <c r="C33" s="176" t="s">
        <v>14</v>
      </c>
      <c r="D33" s="172">
        <v>2000</v>
      </c>
      <c r="E33" s="182">
        <v>1</v>
      </c>
      <c r="F33" s="172">
        <f t="shared" si="1"/>
        <v>2000</v>
      </c>
      <c r="G33" s="249"/>
      <c r="H33" s="249"/>
      <c r="I33" s="249"/>
      <c r="J33" s="249"/>
      <c r="K33" s="183"/>
    </row>
    <row r="34" spans="1:11" x14ac:dyDescent="0.2">
      <c r="A34" s="171">
        <v>17</v>
      </c>
      <c r="B34" s="175" t="s">
        <v>186</v>
      </c>
      <c r="C34" s="176" t="s">
        <v>14</v>
      </c>
      <c r="D34" s="172">
        <v>1000</v>
      </c>
      <c r="E34" s="182">
        <v>1</v>
      </c>
      <c r="F34" s="172">
        <f t="shared" si="1"/>
        <v>1000</v>
      </c>
      <c r="G34" s="249"/>
      <c r="H34" s="249"/>
      <c r="I34" s="249"/>
      <c r="J34" s="249"/>
      <c r="K34" s="183"/>
    </row>
    <row r="35" spans="1:11" x14ac:dyDescent="0.2">
      <c r="A35" s="171">
        <v>18</v>
      </c>
      <c r="B35" s="183" t="s">
        <v>230</v>
      </c>
      <c r="C35" s="176" t="s">
        <v>14</v>
      </c>
      <c r="D35" s="182">
        <v>14145</v>
      </c>
      <c r="E35" s="173">
        <v>0</v>
      </c>
      <c r="F35" s="172">
        <f t="shared" si="1"/>
        <v>0</v>
      </c>
      <c r="G35" s="249" t="s">
        <v>231</v>
      </c>
      <c r="H35" s="249"/>
      <c r="I35" s="249"/>
      <c r="J35" s="249"/>
      <c r="K35" s="263"/>
    </row>
    <row r="36" spans="1:11" x14ac:dyDescent="0.2">
      <c r="A36" s="171">
        <v>19</v>
      </c>
      <c r="B36" s="183" t="s">
        <v>233</v>
      </c>
      <c r="C36" s="176" t="s">
        <v>14</v>
      </c>
      <c r="D36" s="182">
        <v>619</v>
      </c>
      <c r="E36" s="173">
        <v>0</v>
      </c>
      <c r="F36" s="172">
        <f t="shared" si="1"/>
        <v>0</v>
      </c>
      <c r="G36" s="249" t="s">
        <v>234</v>
      </c>
      <c r="H36" s="249"/>
      <c r="I36" s="249"/>
      <c r="J36" s="249"/>
      <c r="K36" s="263"/>
    </row>
    <row r="37" spans="1:11" x14ac:dyDescent="0.2">
      <c r="A37" s="171">
        <v>20</v>
      </c>
      <c r="B37" s="183" t="s">
        <v>233</v>
      </c>
      <c r="C37" s="176" t="s">
        <v>14</v>
      </c>
      <c r="D37" s="182">
        <v>650</v>
      </c>
      <c r="E37" s="173">
        <v>0</v>
      </c>
      <c r="F37" s="172">
        <f t="shared" si="1"/>
        <v>0</v>
      </c>
      <c r="G37" s="249" t="s">
        <v>235</v>
      </c>
      <c r="H37" s="249"/>
      <c r="I37" s="249"/>
      <c r="J37" s="249"/>
      <c r="K37" s="263"/>
    </row>
    <row r="38" spans="1:11" x14ac:dyDescent="0.2">
      <c r="A38" s="171">
        <v>21</v>
      </c>
      <c r="B38" s="183" t="s">
        <v>236</v>
      </c>
      <c r="C38" s="176" t="s">
        <v>14</v>
      </c>
      <c r="D38" s="182">
        <v>650</v>
      </c>
      <c r="E38" s="173">
        <v>2</v>
      </c>
      <c r="F38" s="172">
        <f t="shared" si="1"/>
        <v>1300</v>
      </c>
      <c r="G38" s="249" t="s">
        <v>237</v>
      </c>
      <c r="H38" s="249"/>
      <c r="I38" s="249"/>
      <c r="J38" s="249"/>
      <c r="K38" s="263"/>
    </row>
    <row r="39" spans="1:11" x14ac:dyDescent="0.2">
      <c r="A39" s="171">
        <v>22</v>
      </c>
      <c r="B39" s="183" t="s">
        <v>239</v>
      </c>
      <c r="C39" s="176" t="s">
        <v>14</v>
      </c>
      <c r="D39" s="182">
        <v>650</v>
      </c>
      <c r="E39" s="173">
        <v>2</v>
      </c>
      <c r="F39" s="172">
        <f t="shared" si="1"/>
        <v>1300</v>
      </c>
      <c r="G39" s="249" t="s">
        <v>240</v>
      </c>
      <c r="H39" s="249"/>
      <c r="I39" s="249"/>
      <c r="J39" s="249"/>
      <c r="K39" s="263"/>
    </row>
    <row r="40" spans="1:11" x14ac:dyDescent="0.2">
      <c r="A40" s="171">
        <v>23</v>
      </c>
      <c r="B40" s="183" t="s">
        <v>241</v>
      </c>
      <c r="C40" s="176" t="s">
        <v>14</v>
      </c>
      <c r="D40" s="182">
        <v>650</v>
      </c>
      <c r="E40" s="173">
        <v>0</v>
      </c>
      <c r="F40" s="172">
        <f t="shared" si="1"/>
        <v>0</v>
      </c>
      <c r="G40" s="249" t="s">
        <v>242</v>
      </c>
      <c r="H40" s="249"/>
      <c r="I40" s="249"/>
      <c r="J40" s="249"/>
      <c r="K40" s="263"/>
    </row>
    <row r="41" spans="1:11" x14ac:dyDescent="0.2">
      <c r="A41" s="171">
        <v>24</v>
      </c>
      <c r="B41" s="183" t="s">
        <v>243</v>
      </c>
      <c r="C41" s="176" t="s">
        <v>14</v>
      </c>
      <c r="D41" s="182">
        <v>380</v>
      </c>
      <c r="E41" s="173">
        <v>0</v>
      </c>
      <c r="F41" s="172">
        <f t="shared" si="1"/>
        <v>0</v>
      </c>
      <c r="G41" s="249" t="s">
        <v>244</v>
      </c>
      <c r="H41" s="249"/>
      <c r="I41" s="249"/>
      <c r="J41" s="249"/>
      <c r="K41" s="263"/>
    </row>
    <row r="42" spans="1:11" x14ac:dyDescent="0.2">
      <c r="A42" s="171">
        <v>25</v>
      </c>
      <c r="B42" s="183" t="s">
        <v>245</v>
      </c>
      <c r="C42" s="176" t="s">
        <v>14</v>
      </c>
      <c r="D42" s="182">
        <v>1550</v>
      </c>
      <c r="E42" s="173">
        <v>3</v>
      </c>
      <c r="F42" s="172">
        <f t="shared" si="1"/>
        <v>4650</v>
      </c>
      <c r="G42" s="249" t="s">
        <v>245</v>
      </c>
      <c r="H42" s="249"/>
      <c r="I42" s="249"/>
      <c r="J42" s="249"/>
      <c r="K42" s="263"/>
    </row>
    <row r="43" spans="1:11" x14ac:dyDescent="0.2">
      <c r="A43" s="171">
        <v>26</v>
      </c>
      <c r="B43" s="184" t="s">
        <v>189</v>
      </c>
      <c r="C43" s="176" t="s">
        <v>14</v>
      </c>
      <c r="D43" s="172">
        <v>705.64</v>
      </c>
      <c r="E43" s="173">
        <v>10</v>
      </c>
      <c r="F43" s="172">
        <f t="shared" si="1"/>
        <v>7056.4</v>
      </c>
      <c r="G43" s="250" t="s">
        <v>80</v>
      </c>
      <c r="H43" s="250"/>
      <c r="I43" s="250"/>
      <c r="J43" s="250"/>
      <c r="K43" s="185"/>
    </row>
    <row r="44" spans="1:11" x14ac:dyDescent="0.2">
      <c r="A44" s="171">
        <v>27</v>
      </c>
      <c r="B44" s="184" t="s">
        <v>7</v>
      </c>
      <c r="C44" s="176" t="s">
        <v>14</v>
      </c>
      <c r="D44" s="172">
        <v>7.13</v>
      </c>
      <c r="E44" s="173">
        <v>1000</v>
      </c>
      <c r="F44" s="172">
        <f t="shared" si="1"/>
        <v>7130</v>
      </c>
      <c r="G44" s="250" t="s">
        <v>85</v>
      </c>
      <c r="H44" s="250"/>
      <c r="I44" s="250"/>
      <c r="J44" s="250"/>
      <c r="K44" s="185"/>
    </row>
    <row r="45" spans="1:11" x14ac:dyDescent="0.2">
      <c r="A45" s="171">
        <v>28</v>
      </c>
      <c r="B45" s="184" t="s">
        <v>32</v>
      </c>
      <c r="C45" s="176" t="s">
        <v>36</v>
      </c>
      <c r="D45" s="172">
        <v>147.5</v>
      </c>
      <c r="E45" s="173">
        <v>80</v>
      </c>
      <c r="F45" s="172">
        <f t="shared" si="1"/>
        <v>11800</v>
      </c>
      <c r="G45" s="250"/>
      <c r="H45" s="250"/>
      <c r="I45" s="250"/>
      <c r="J45" s="250"/>
      <c r="K45" s="185"/>
    </row>
    <row r="46" spans="1:11" x14ac:dyDescent="0.2">
      <c r="A46" s="171">
        <v>29</v>
      </c>
      <c r="B46" s="184" t="s">
        <v>33</v>
      </c>
      <c r="C46" s="176" t="s">
        <v>36</v>
      </c>
      <c r="D46" s="172">
        <v>600.45000000000005</v>
      </c>
      <c r="E46" s="173">
        <v>30</v>
      </c>
      <c r="F46" s="172">
        <f t="shared" si="1"/>
        <v>18013.5</v>
      </c>
      <c r="G46" s="250"/>
      <c r="H46" s="250"/>
      <c r="I46" s="250"/>
      <c r="J46" s="250"/>
      <c r="K46" s="185"/>
    </row>
    <row r="47" spans="1:11" x14ac:dyDescent="0.2">
      <c r="A47" s="171">
        <v>30</v>
      </c>
      <c r="B47" s="184" t="s">
        <v>34</v>
      </c>
      <c r="C47" s="176" t="s">
        <v>36</v>
      </c>
      <c r="D47" s="172">
        <v>389.4</v>
      </c>
      <c r="E47" s="173">
        <v>40</v>
      </c>
      <c r="F47" s="172">
        <f t="shared" si="1"/>
        <v>15576</v>
      </c>
      <c r="G47" s="250"/>
      <c r="H47" s="250"/>
      <c r="I47" s="250"/>
      <c r="J47" s="250"/>
      <c r="K47" s="185"/>
    </row>
    <row r="48" spans="1:11" x14ac:dyDescent="0.2">
      <c r="A48" s="171">
        <v>31</v>
      </c>
      <c r="B48" s="184" t="s">
        <v>9</v>
      </c>
      <c r="C48" s="176" t="s">
        <v>24</v>
      </c>
      <c r="D48" s="172">
        <v>1051.3800000000001</v>
      </c>
      <c r="E48" s="173">
        <v>30</v>
      </c>
      <c r="F48" s="172">
        <f t="shared" si="1"/>
        <v>31541.4</v>
      </c>
      <c r="G48" s="250" t="s">
        <v>86</v>
      </c>
      <c r="H48" s="250"/>
      <c r="I48" s="250"/>
      <c r="J48" s="250"/>
      <c r="K48" s="185"/>
    </row>
    <row r="49" spans="1:11" x14ac:dyDescent="0.2">
      <c r="A49" s="171">
        <v>32</v>
      </c>
      <c r="B49" s="184" t="s">
        <v>28</v>
      </c>
      <c r="C49" s="176" t="s">
        <v>24</v>
      </c>
      <c r="D49" s="172">
        <v>96.76</v>
      </c>
      <c r="E49" s="173">
        <v>30</v>
      </c>
      <c r="F49" s="172">
        <f t="shared" si="1"/>
        <v>2902.8</v>
      </c>
      <c r="G49" s="250" t="s">
        <v>87</v>
      </c>
      <c r="H49" s="250"/>
      <c r="I49" s="250"/>
      <c r="J49" s="250"/>
      <c r="K49" s="185"/>
    </row>
    <row r="50" spans="1:11" x14ac:dyDescent="0.2">
      <c r="A50" s="171">
        <v>33</v>
      </c>
      <c r="B50" s="184" t="s">
        <v>29</v>
      </c>
      <c r="C50" s="176" t="s">
        <v>24</v>
      </c>
      <c r="D50" s="172">
        <v>487.34</v>
      </c>
      <c r="E50" s="173">
        <v>5</v>
      </c>
      <c r="F50" s="172">
        <f t="shared" si="1"/>
        <v>2436.6999999999998</v>
      </c>
      <c r="G50" s="250"/>
      <c r="H50" s="250"/>
      <c r="I50" s="250"/>
      <c r="J50" s="250"/>
      <c r="K50" s="185"/>
    </row>
    <row r="51" spans="1:11" x14ac:dyDescent="0.2">
      <c r="A51" s="171">
        <v>34</v>
      </c>
      <c r="B51" s="184" t="s">
        <v>30</v>
      </c>
      <c r="C51" s="176" t="s">
        <v>13</v>
      </c>
      <c r="D51" s="172">
        <v>362.26</v>
      </c>
      <c r="E51" s="173">
        <v>10</v>
      </c>
      <c r="F51" s="172">
        <f t="shared" si="1"/>
        <v>3622.6</v>
      </c>
      <c r="G51" s="250"/>
      <c r="H51" s="250"/>
      <c r="I51" s="250"/>
      <c r="J51" s="250"/>
      <c r="K51" s="185"/>
    </row>
    <row r="52" spans="1:11" x14ac:dyDescent="0.2">
      <c r="A52" s="171">
        <v>35</v>
      </c>
      <c r="B52" s="184" t="s">
        <v>31</v>
      </c>
      <c r="C52" s="176" t="s">
        <v>13</v>
      </c>
      <c r="D52" s="172">
        <v>379.96</v>
      </c>
      <c r="E52" s="173">
        <v>0</v>
      </c>
      <c r="F52" s="172">
        <f t="shared" si="1"/>
        <v>0</v>
      </c>
      <c r="G52" s="250" t="s">
        <v>130</v>
      </c>
      <c r="H52" s="250"/>
      <c r="I52" s="250"/>
      <c r="J52" s="250"/>
      <c r="K52" s="185"/>
    </row>
    <row r="53" spans="1:11" x14ac:dyDescent="0.2">
      <c r="A53" s="171">
        <v>36</v>
      </c>
      <c r="B53" s="184" t="s">
        <v>41</v>
      </c>
      <c r="C53" s="176" t="s">
        <v>14</v>
      </c>
      <c r="D53" s="172">
        <v>2220</v>
      </c>
      <c r="E53" s="173">
        <v>3</v>
      </c>
      <c r="F53" s="172">
        <f t="shared" si="1"/>
        <v>6660</v>
      </c>
      <c r="G53" s="250"/>
      <c r="H53" s="250"/>
      <c r="I53" s="250"/>
      <c r="J53" s="250"/>
      <c r="K53" s="185"/>
    </row>
    <row r="54" spans="1:11" x14ac:dyDescent="0.2">
      <c r="A54" s="171">
        <v>37</v>
      </c>
      <c r="B54" s="184" t="s">
        <v>43</v>
      </c>
      <c r="C54" s="176" t="s">
        <v>14</v>
      </c>
      <c r="D54" s="172">
        <v>1174.0999999999999</v>
      </c>
      <c r="E54" s="173">
        <v>1</v>
      </c>
      <c r="F54" s="172">
        <f t="shared" si="1"/>
        <v>1174.0999999999999</v>
      </c>
      <c r="G54" s="250" t="s">
        <v>101</v>
      </c>
      <c r="H54" s="250"/>
      <c r="I54" s="250"/>
      <c r="J54" s="250"/>
      <c r="K54" s="185"/>
    </row>
    <row r="55" spans="1:11" x14ac:dyDescent="0.2">
      <c r="A55" s="171">
        <v>38</v>
      </c>
      <c r="B55" s="184" t="s">
        <v>137</v>
      </c>
      <c r="C55" s="176" t="s">
        <v>44</v>
      </c>
      <c r="D55" s="172">
        <v>2.2000000000000002</v>
      </c>
      <c r="E55" s="173">
        <v>500</v>
      </c>
      <c r="F55" s="172">
        <f t="shared" si="1"/>
        <v>1100</v>
      </c>
      <c r="G55" s="250"/>
      <c r="H55" s="250"/>
      <c r="I55" s="250"/>
      <c r="J55" s="250"/>
      <c r="K55" s="185"/>
    </row>
    <row r="56" spans="1:11" x14ac:dyDescent="0.2">
      <c r="A56" s="171">
        <v>39</v>
      </c>
      <c r="B56" s="184" t="s">
        <v>139</v>
      </c>
      <c r="C56" s="176" t="s">
        <v>138</v>
      </c>
      <c r="D56" s="172">
        <v>2.0499999999999998</v>
      </c>
      <c r="E56" s="173">
        <v>500</v>
      </c>
      <c r="F56" s="172">
        <f t="shared" si="1"/>
        <v>1025</v>
      </c>
      <c r="G56" s="250"/>
      <c r="H56" s="250"/>
      <c r="I56" s="250"/>
      <c r="J56" s="250"/>
      <c r="K56" s="185"/>
    </row>
    <row r="57" spans="1:11" x14ac:dyDescent="0.2">
      <c r="A57" s="171">
        <v>40</v>
      </c>
      <c r="B57" s="184" t="s">
        <v>45</v>
      </c>
      <c r="C57" s="176" t="s">
        <v>46</v>
      </c>
      <c r="D57" s="172">
        <v>686.72</v>
      </c>
      <c r="E57" s="173">
        <v>15</v>
      </c>
      <c r="F57" s="172">
        <f t="shared" si="1"/>
        <v>10300.800000000001</v>
      </c>
      <c r="G57" s="250" t="s">
        <v>150</v>
      </c>
      <c r="H57" s="250"/>
      <c r="I57" s="250"/>
      <c r="J57" s="250"/>
      <c r="K57" s="185"/>
    </row>
    <row r="58" spans="1:11" x14ac:dyDescent="0.2">
      <c r="A58" s="171">
        <v>41</v>
      </c>
      <c r="B58" s="184" t="s">
        <v>63</v>
      </c>
      <c r="C58" s="176" t="s">
        <v>24</v>
      </c>
      <c r="D58" s="172">
        <v>360</v>
      </c>
      <c r="E58" s="173">
        <v>30</v>
      </c>
      <c r="F58" s="172">
        <f t="shared" si="1"/>
        <v>10800</v>
      </c>
      <c r="G58" s="250" t="s">
        <v>131</v>
      </c>
      <c r="H58" s="250"/>
      <c r="I58" s="250"/>
      <c r="J58" s="250"/>
      <c r="K58" s="185"/>
    </row>
    <row r="59" spans="1:11" x14ac:dyDescent="0.2">
      <c r="A59" s="171">
        <v>42</v>
      </c>
      <c r="B59" s="184" t="s">
        <v>47</v>
      </c>
      <c r="C59" s="176" t="s">
        <v>24</v>
      </c>
      <c r="D59" s="172">
        <v>483.8</v>
      </c>
      <c r="E59" s="173">
        <v>20</v>
      </c>
      <c r="F59" s="172">
        <f t="shared" si="1"/>
        <v>9676</v>
      </c>
      <c r="G59" s="250"/>
      <c r="H59" s="250"/>
      <c r="I59" s="250"/>
      <c r="J59" s="250"/>
      <c r="K59" s="185"/>
    </row>
    <row r="60" spans="1:11" x14ac:dyDescent="0.2">
      <c r="A60" s="171">
        <v>43</v>
      </c>
      <c r="B60" s="184" t="s">
        <v>133</v>
      </c>
      <c r="C60" s="176" t="s">
        <v>13</v>
      </c>
      <c r="D60" s="172">
        <v>1628.4</v>
      </c>
      <c r="E60" s="173">
        <v>2</v>
      </c>
      <c r="F60" s="172">
        <f t="shared" si="1"/>
        <v>3256.8</v>
      </c>
      <c r="G60" s="250"/>
      <c r="H60" s="250"/>
      <c r="I60" s="250"/>
      <c r="J60" s="250"/>
      <c r="K60" s="185"/>
    </row>
    <row r="61" spans="1:11" x14ac:dyDescent="0.2">
      <c r="A61" s="171">
        <v>44</v>
      </c>
      <c r="B61" s="184" t="s">
        <v>192</v>
      </c>
      <c r="C61" s="176" t="s">
        <v>24</v>
      </c>
      <c r="D61" s="172">
        <v>1000</v>
      </c>
      <c r="E61" s="173">
        <v>12</v>
      </c>
      <c r="F61" s="172">
        <f t="shared" si="1"/>
        <v>12000</v>
      </c>
      <c r="G61" s="250"/>
      <c r="H61" s="250"/>
      <c r="I61" s="250"/>
      <c r="J61" s="250"/>
      <c r="K61" s="185"/>
    </row>
    <row r="62" spans="1:11" x14ac:dyDescent="0.2">
      <c r="A62" s="171">
        <v>45</v>
      </c>
      <c r="B62" s="184" t="s">
        <v>196</v>
      </c>
      <c r="C62" s="176" t="s">
        <v>14</v>
      </c>
      <c r="D62" s="264">
        <v>3400</v>
      </c>
      <c r="E62" s="172">
        <v>3</v>
      </c>
      <c r="F62" s="172">
        <f t="shared" si="1"/>
        <v>10200</v>
      </c>
      <c r="G62" s="250"/>
      <c r="H62" s="250"/>
      <c r="I62" s="250"/>
      <c r="J62" s="250"/>
      <c r="K62" s="185"/>
    </row>
    <row r="63" spans="1:11" x14ac:dyDescent="0.2">
      <c r="A63" s="171">
        <v>46</v>
      </c>
      <c r="B63" s="184" t="s">
        <v>197</v>
      </c>
      <c r="C63" s="176" t="s">
        <v>24</v>
      </c>
      <c r="D63" s="172">
        <v>2000</v>
      </c>
      <c r="E63" s="172">
        <v>10</v>
      </c>
      <c r="F63" s="172">
        <f t="shared" si="1"/>
        <v>20000</v>
      </c>
      <c r="G63" s="250"/>
      <c r="H63" s="250"/>
      <c r="I63" s="250"/>
      <c r="J63" s="250"/>
      <c r="K63" s="185"/>
    </row>
    <row r="64" spans="1:11" x14ac:dyDescent="0.2">
      <c r="A64" s="171">
        <v>47</v>
      </c>
      <c r="B64" s="184" t="s">
        <v>67</v>
      </c>
      <c r="C64" s="176" t="s">
        <v>24</v>
      </c>
      <c r="D64" s="172">
        <v>1200</v>
      </c>
      <c r="E64" s="173">
        <v>15</v>
      </c>
      <c r="F64" s="172">
        <f t="shared" si="1"/>
        <v>18000</v>
      </c>
      <c r="G64" s="250"/>
      <c r="H64" s="250"/>
      <c r="I64" s="250"/>
      <c r="J64" s="250"/>
      <c r="K64" s="185"/>
    </row>
    <row r="65" spans="1:11" x14ac:dyDescent="0.2">
      <c r="A65" s="171">
        <v>48</v>
      </c>
      <c r="B65" s="184" t="s">
        <v>225</v>
      </c>
      <c r="C65" s="176" t="s">
        <v>14</v>
      </c>
      <c r="D65" s="172">
        <v>5</v>
      </c>
      <c r="E65" s="173">
        <v>500</v>
      </c>
      <c r="F65" s="172">
        <f t="shared" si="1"/>
        <v>2500</v>
      </c>
      <c r="G65" s="250"/>
      <c r="H65" s="250"/>
      <c r="I65" s="250"/>
      <c r="J65" s="250"/>
      <c r="K65" s="185"/>
    </row>
    <row r="66" spans="1:11" x14ac:dyDescent="0.2">
      <c r="A66" s="171">
        <v>49</v>
      </c>
      <c r="B66" s="184" t="s">
        <v>226</v>
      </c>
      <c r="C66" s="176" t="s">
        <v>14</v>
      </c>
      <c r="D66" s="172">
        <v>5</v>
      </c>
      <c r="E66" s="173">
        <v>100</v>
      </c>
      <c r="F66" s="172">
        <f t="shared" si="1"/>
        <v>500</v>
      </c>
      <c r="G66" s="250"/>
      <c r="H66" s="250"/>
      <c r="I66" s="250"/>
      <c r="J66" s="250"/>
      <c r="K66" s="185"/>
    </row>
    <row r="67" spans="1:11" x14ac:dyDescent="0.2">
      <c r="A67" s="171">
        <v>50</v>
      </c>
      <c r="B67" s="184" t="s">
        <v>8</v>
      </c>
      <c r="C67" s="176" t="s">
        <v>36</v>
      </c>
      <c r="D67" s="172">
        <v>141.6</v>
      </c>
      <c r="E67" s="173">
        <v>400</v>
      </c>
      <c r="F67" s="172">
        <f t="shared" si="1"/>
        <v>56640</v>
      </c>
      <c r="G67" s="250"/>
      <c r="H67" s="250"/>
      <c r="I67" s="250"/>
      <c r="J67" s="250"/>
      <c r="K67" s="265"/>
    </row>
    <row r="68" spans="1:11" ht="25.5" x14ac:dyDescent="0.2">
      <c r="A68" s="171">
        <v>51</v>
      </c>
      <c r="B68" s="184" t="s">
        <v>120</v>
      </c>
      <c r="C68" s="176" t="s">
        <v>14</v>
      </c>
      <c r="D68" s="172">
        <v>200</v>
      </c>
      <c r="E68" s="173">
        <v>50</v>
      </c>
      <c r="F68" s="172">
        <f t="shared" si="1"/>
        <v>10000</v>
      </c>
      <c r="G68" s="250"/>
      <c r="H68" s="250"/>
      <c r="I68" s="250"/>
      <c r="J68" s="250"/>
      <c r="K68" s="185"/>
    </row>
    <row r="69" spans="1:11" ht="25.5" x14ac:dyDescent="0.2">
      <c r="A69" s="171">
        <v>52</v>
      </c>
      <c r="B69" s="184" t="s">
        <v>121</v>
      </c>
      <c r="C69" s="176" t="s">
        <v>14</v>
      </c>
      <c r="D69" s="172">
        <v>200</v>
      </c>
      <c r="E69" s="173">
        <v>50</v>
      </c>
      <c r="F69" s="172">
        <f t="shared" si="1"/>
        <v>10000</v>
      </c>
      <c r="G69" s="250"/>
      <c r="H69" s="250"/>
      <c r="I69" s="250"/>
      <c r="J69" s="250"/>
      <c r="K69" s="185"/>
    </row>
    <row r="70" spans="1:11" ht="25.5" x14ac:dyDescent="0.2">
      <c r="A70" s="171">
        <v>53</v>
      </c>
      <c r="B70" s="184" t="s">
        <v>122</v>
      </c>
      <c r="C70" s="176" t="s">
        <v>14</v>
      </c>
      <c r="D70" s="172">
        <v>200</v>
      </c>
      <c r="E70" s="173">
        <v>50</v>
      </c>
      <c r="F70" s="172">
        <f t="shared" si="1"/>
        <v>10000</v>
      </c>
      <c r="G70" s="250"/>
      <c r="H70" s="250"/>
      <c r="I70" s="250"/>
      <c r="J70" s="250"/>
      <c r="K70" s="185"/>
    </row>
    <row r="71" spans="1:11" x14ac:dyDescent="0.2">
      <c r="A71" s="171">
        <v>54</v>
      </c>
      <c r="B71" s="184" t="s">
        <v>301</v>
      </c>
      <c r="C71" s="176" t="s">
        <v>44</v>
      </c>
      <c r="D71" s="172">
        <v>1000</v>
      </c>
      <c r="E71" s="173">
        <v>4</v>
      </c>
      <c r="F71" s="172">
        <f t="shared" si="1"/>
        <v>4000</v>
      </c>
      <c r="G71" s="250"/>
      <c r="H71" s="250"/>
      <c r="I71" s="250"/>
      <c r="J71" s="250"/>
      <c r="K71" s="185"/>
    </row>
    <row r="72" spans="1:11" x14ac:dyDescent="0.2">
      <c r="A72" s="171">
        <v>55</v>
      </c>
      <c r="B72" s="184" t="s">
        <v>193</v>
      </c>
      <c r="C72" s="176" t="s">
        <v>24</v>
      </c>
      <c r="D72" s="172">
        <v>40480.660000000003</v>
      </c>
      <c r="E72" s="173">
        <v>2</v>
      </c>
      <c r="F72" s="172">
        <f t="shared" si="1"/>
        <v>80961.320000000007</v>
      </c>
      <c r="G72" s="250" t="s">
        <v>194</v>
      </c>
      <c r="H72" s="250"/>
      <c r="I72" s="250"/>
      <c r="J72" s="250"/>
      <c r="K72" s="185"/>
    </row>
    <row r="73" spans="1:11" x14ac:dyDescent="0.2">
      <c r="A73" s="171">
        <v>56</v>
      </c>
      <c r="B73" s="184" t="s">
        <v>59</v>
      </c>
      <c r="C73" s="176" t="s">
        <v>24</v>
      </c>
      <c r="D73" s="172">
        <v>10283.33</v>
      </c>
      <c r="E73" s="173">
        <v>2</v>
      </c>
      <c r="F73" s="172">
        <f t="shared" si="1"/>
        <v>20566.66</v>
      </c>
      <c r="G73" s="250" t="s">
        <v>194</v>
      </c>
      <c r="H73" s="250"/>
      <c r="I73" s="250"/>
      <c r="J73" s="250"/>
      <c r="K73" s="185"/>
    </row>
    <row r="74" spans="1:11" x14ac:dyDescent="0.2">
      <c r="A74" s="171">
        <v>57</v>
      </c>
      <c r="B74" s="184" t="s">
        <v>37</v>
      </c>
      <c r="C74" s="176" t="s">
        <v>14</v>
      </c>
      <c r="D74" s="172">
        <v>1987.8</v>
      </c>
      <c r="E74" s="173">
        <v>5</v>
      </c>
      <c r="F74" s="172">
        <f t="shared" si="1"/>
        <v>9939</v>
      </c>
      <c r="G74" s="250" t="s">
        <v>190</v>
      </c>
      <c r="H74" s="250"/>
      <c r="I74" s="250"/>
      <c r="J74" s="250"/>
      <c r="K74" s="185"/>
    </row>
    <row r="75" spans="1:11" x14ac:dyDescent="0.2">
      <c r="A75" s="171">
        <v>58</v>
      </c>
      <c r="B75" s="184" t="s">
        <v>38</v>
      </c>
      <c r="C75" s="176" t="s">
        <v>14</v>
      </c>
      <c r="D75" s="172">
        <v>2277</v>
      </c>
      <c r="E75" s="173">
        <v>3</v>
      </c>
      <c r="F75" s="172">
        <f t="shared" si="1"/>
        <v>6831</v>
      </c>
      <c r="G75" s="250" t="s">
        <v>190</v>
      </c>
      <c r="H75" s="250"/>
      <c r="I75" s="250"/>
      <c r="J75" s="250"/>
      <c r="K75" s="185"/>
    </row>
    <row r="76" spans="1:11" x14ac:dyDescent="0.2">
      <c r="A76" s="171">
        <v>59</v>
      </c>
      <c r="B76" s="184" t="s">
        <v>39</v>
      </c>
      <c r="C76" s="176" t="s">
        <v>14</v>
      </c>
      <c r="D76" s="172">
        <v>2277</v>
      </c>
      <c r="E76" s="173">
        <v>3</v>
      </c>
      <c r="F76" s="172">
        <f t="shared" si="1"/>
        <v>6831</v>
      </c>
      <c r="G76" s="250" t="s">
        <v>190</v>
      </c>
      <c r="H76" s="250"/>
      <c r="I76" s="250"/>
      <c r="J76" s="250"/>
      <c r="K76" s="185"/>
    </row>
    <row r="77" spans="1:11" x14ac:dyDescent="0.2">
      <c r="A77" s="171">
        <v>60</v>
      </c>
      <c r="B77" s="184" t="s">
        <v>40</v>
      </c>
      <c r="C77" s="176" t="s">
        <v>14</v>
      </c>
      <c r="D77" s="172">
        <v>2277</v>
      </c>
      <c r="E77" s="173">
        <v>3</v>
      </c>
      <c r="F77" s="172">
        <f t="shared" si="1"/>
        <v>6831</v>
      </c>
      <c r="G77" s="250" t="s">
        <v>190</v>
      </c>
      <c r="H77" s="250"/>
      <c r="I77" s="250"/>
      <c r="J77" s="250"/>
      <c r="K77" s="185"/>
    </row>
    <row r="78" spans="1:11" x14ac:dyDescent="0.2">
      <c r="A78" s="171">
        <v>61</v>
      </c>
      <c r="B78" s="183" t="s">
        <v>246</v>
      </c>
      <c r="C78" s="176" t="s">
        <v>14</v>
      </c>
      <c r="D78" s="182">
        <v>4500</v>
      </c>
      <c r="E78" s="173">
        <v>3</v>
      </c>
      <c r="F78" s="172">
        <f t="shared" si="1"/>
        <v>13500</v>
      </c>
      <c r="G78" s="249" t="s">
        <v>247</v>
      </c>
      <c r="H78" s="249"/>
      <c r="I78" s="249"/>
      <c r="J78" s="249"/>
      <c r="K78" s="263"/>
    </row>
    <row r="79" spans="1:11" x14ac:dyDescent="0.2">
      <c r="A79" s="171">
        <v>62</v>
      </c>
      <c r="B79" s="184" t="s">
        <v>54</v>
      </c>
      <c r="C79" s="176" t="s">
        <v>14</v>
      </c>
      <c r="D79" s="172">
        <v>60000</v>
      </c>
      <c r="E79" s="173">
        <v>5</v>
      </c>
      <c r="F79" s="172">
        <f t="shared" si="1"/>
        <v>300000</v>
      </c>
      <c r="G79" s="250" t="s">
        <v>154</v>
      </c>
      <c r="H79" s="250"/>
      <c r="I79" s="250"/>
      <c r="J79" s="250"/>
      <c r="K79" s="185"/>
    </row>
    <row r="80" spans="1:11" x14ac:dyDescent="0.2">
      <c r="A80" s="171">
        <v>63</v>
      </c>
      <c r="B80" s="184" t="s">
        <v>70</v>
      </c>
      <c r="C80" s="176" t="s">
        <v>24</v>
      </c>
      <c r="D80" s="172">
        <v>150</v>
      </c>
      <c r="E80" s="173">
        <v>50</v>
      </c>
      <c r="F80" s="172">
        <f>D80*E80</f>
        <v>7500</v>
      </c>
      <c r="G80" s="250"/>
      <c r="H80" s="250"/>
      <c r="I80" s="250"/>
      <c r="J80" s="250"/>
      <c r="K80" s="185"/>
    </row>
    <row r="81" spans="1:12" x14ac:dyDescent="0.2">
      <c r="A81" s="171">
        <v>64</v>
      </c>
      <c r="B81" s="184" t="s">
        <v>71</v>
      </c>
      <c r="C81" s="176" t="s">
        <v>24</v>
      </c>
      <c r="D81" s="172">
        <v>150</v>
      </c>
      <c r="E81" s="173">
        <v>200</v>
      </c>
      <c r="F81" s="172">
        <f t="shared" si="1"/>
        <v>30000</v>
      </c>
      <c r="G81" s="250"/>
      <c r="H81" s="250"/>
      <c r="I81" s="250"/>
      <c r="J81" s="250"/>
      <c r="K81" s="185"/>
    </row>
    <row r="82" spans="1:12" x14ac:dyDescent="0.2">
      <c r="A82" s="171">
        <v>65</v>
      </c>
      <c r="B82" s="184" t="s">
        <v>68</v>
      </c>
      <c r="C82" s="176" t="s">
        <v>36</v>
      </c>
      <c r="D82" s="172">
        <v>1000</v>
      </c>
      <c r="E82" s="173">
        <v>1</v>
      </c>
      <c r="F82" s="172">
        <f t="shared" si="1"/>
        <v>1000</v>
      </c>
      <c r="G82" s="250" t="s">
        <v>103</v>
      </c>
      <c r="H82" s="250"/>
      <c r="I82" s="250"/>
      <c r="J82" s="250"/>
      <c r="K82" s="185"/>
    </row>
    <row r="83" spans="1:12" x14ac:dyDescent="0.2">
      <c r="A83" s="171">
        <v>66</v>
      </c>
      <c r="B83" s="184" t="s">
        <v>69</v>
      </c>
      <c r="C83" s="176" t="s">
        <v>36</v>
      </c>
      <c r="D83" s="172">
        <v>5000</v>
      </c>
      <c r="E83" s="173">
        <v>1</v>
      </c>
      <c r="F83" s="172">
        <f t="shared" ref="F83:F108" si="2">D83*E83</f>
        <v>5000</v>
      </c>
      <c r="G83" s="250"/>
      <c r="H83" s="250"/>
      <c r="I83" s="250"/>
      <c r="J83" s="250"/>
      <c r="K83" s="185"/>
    </row>
    <row r="84" spans="1:12" x14ac:dyDescent="0.2">
      <c r="A84" s="171">
        <v>67</v>
      </c>
      <c r="B84" s="184" t="s">
        <v>73</v>
      </c>
      <c r="C84" s="176" t="s">
        <v>13</v>
      </c>
      <c r="D84" s="172">
        <v>100</v>
      </c>
      <c r="E84" s="173">
        <v>1700</v>
      </c>
      <c r="F84" s="172">
        <f t="shared" si="2"/>
        <v>170000</v>
      </c>
      <c r="G84" s="250"/>
      <c r="H84" s="250"/>
      <c r="I84" s="250"/>
      <c r="J84" s="250"/>
      <c r="K84" s="185"/>
    </row>
    <row r="85" spans="1:12" x14ac:dyDescent="0.2">
      <c r="A85" s="171">
        <v>68</v>
      </c>
      <c r="B85" s="184" t="s">
        <v>74</v>
      </c>
      <c r="C85" s="176" t="s">
        <v>13</v>
      </c>
      <c r="D85" s="172">
        <v>75</v>
      </c>
      <c r="E85" s="173">
        <v>1200</v>
      </c>
      <c r="F85" s="172">
        <f t="shared" si="2"/>
        <v>90000</v>
      </c>
      <c r="G85" s="250"/>
      <c r="H85" s="250"/>
      <c r="I85" s="250"/>
      <c r="J85" s="250"/>
      <c r="K85" s="185"/>
    </row>
    <row r="86" spans="1:12" x14ac:dyDescent="0.2">
      <c r="A86" s="171">
        <v>69</v>
      </c>
      <c r="B86" s="184" t="s">
        <v>141</v>
      </c>
      <c r="C86" s="176" t="s">
        <v>64</v>
      </c>
      <c r="D86" s="172">
        <v>40000</v>
      </c>
      <c r="E86" s="173">
        <v>1</v>
      </c>
      <c r="F86" s="172">
        <f t="shared" si="2"/>
        <v>40000</v>
      </c>
      <c r="G86" s="250" t="s">
        <v>142</v>
      </c>
      <c r="H86" s="250"/>
      <c r="I86" s="250"/>
      <c r="J86" s="250"/>
      <c r="K86" s="185"/>
    </row>
    <row r="87" spans="1:12" x14ac:dyDescent="0.2">
      <c r="A87" s="171">
        <v>70</v>
      </c>
      <c r="B87" s="184" t="s">
        <v>62</v>
      </c>
      <c r="C87" s="176" t="s">
        <v>23</v>
      </c>
      <c r="D87" s="172">
        <v>50000</v>
      </c>
      <c r="E87" s="173">
        <v>1</v>
      </c>
      <c r="F87" s="172">
        <f t="shared" si="2"/>
        <v>50000</v>
      </c>
      <c r="G87" s="250" t="s">
        <v>191</v>
      </c>
      <c r="H87" s="250"/>
      <c r="I87" s="250"/>
      <c r="J87" s="250"/>
      <c r="K87" s="185"/>
    </row>
    <row r="88" spans="1:12" x14ac:dyDescent="0.2">
      <c r="A88" s="171">
        <v>71</v>
      </c>
      <c r="B88" s="184" t="s">
        <v>42</v>
      </c>
      <c r="C88" s="176" t="s">
        <v>14</v>
      </c>
      <c r="D88" s="172">
        <v>7759.21</v>
      </c>
      <c r="E88" s="173">
        <v>1</v>
      </c>
      <c r="F88" s="172">
        <f t="shared" si="2"/>
        <v>7759.21</v>
      </c>
      <c r="G88" s="250"/>
      <c r="H88" s="250"/>
      <c r="I88" s="250"/>
      <c r="J88" s="250"/>
      <c r="K88" s="185"/>
    </row>
    <row r="89" spans="1:12" x14ac:dyDescent="0.2">
      <c r="A89" s="171">
        <v>72</v>
      </c>
      <c r="B89" s="184" t="s">
        <v>65</v>
      </c>
      <c r="C89" s="176" t="s">
        <v>14</v>
      </c>
      <c r="D89" s="172">
        <v>70000</v>
      </c>
      <c r="E89" s="173">
        <v>1</v>
      </c>
      <c r="F89" s="172">
        <f t="shared" si="2"/>
        <v>70000</v>
      </c>
      <c r="G89" s="250" t="s">
        <v>88</v>
      </c>
      <c r="H89" s="250"/>
      <c r="I89" s="250"/>
      <c r="J89" s="250"/>
      <c r="K89" s="185"/>
    </row>
    <row r="90" spans="1:12" x14ac:dyDescent="0.2">
      <c r="A90" s="171">
        <v>73</v>
      </c>
      <c r="B90" s="184" t="s">
        <v>66</v>
      </c>
      <c r="C90" s="176" t="s">
        <v>14</v>
      </c>
      <c r="D90" s="172">
        <v>5000</v>
      </c>
      <c r="E90" s="173">
        <v>10</v>
      </c>
      <c r="F90" s="172">
        <f t="shared" si="2"/>
        <v>50000</v>
      </c>
      <c r="G90" s="250" t="s">
        <v>89</v>
      </c>
      <c r="H90" s="250"/>
      <c r="I90" s="250"/>
      <c r="J90" s="250"/>
      <c r="K90" s="185"/>
    </row>
    <row r="91" spans="1:12" x14ac:dyDescent="0.2">
      <c r="A91" s="171">
        <v>74</v>
      </c>
      <c r="B91" s="184" t="s">
        <v>1</v>
      </c>
      <c r="C91" s="176" t="s">
        <v>23</v>
      </c>
      <c r="D91" s="172">
        <v>194.4</v>
      </c>
      <c r="E91" s="173">
        <v>900</v>
      </c>
      <c r="F91" s="172">
        <f t="shared" si="2"/>
        <v>174960</v>
      </c>
      <c r="G91" s="250" t="s">
        <v>144</v>
      </c>
      <c r="H91" s="250"/>
      <c r="I91" s="250"/>
      <c r="J91" s="250"/>
      <c r="K91" s="185"/>
    </row>
    <row r="92" spans="1:12" x14ac:dyDescent="0.2">
      <c r="A92" s="171">
        <v>75</v>
      </c>
      <c r="B92" s="184" t="s">
        <v>61</v>
      </c>
      <c r="C92" s="176" t="s">
        <v>36</v>
      </c>
      <c r="D92" s="172">
        <v>1093.1500000000001</v>
      </c>
      <c r="E92" s="173">
        <v>50</v>
      </c>
      <c r="F92" s="172">
        <f t="shared" si="2"/>
        <v>54657.500000000007</v>
      </c>
      <c r="G92" s="250" t="s">
        <v>149</v>
      </c>
      <c r="H92" s="250"/>
      <c r="I92" s="250"/>
      <c r="J92" s="250"/>
      <c r="K92" s="185"/>
      <c r="L92" s="10"/>
    </row>
    <row r="93" spans="1:12" x14ac:dyDescent="0.2">
      <c r="A93" s="171">
        <v>76</v>
      </c>
      <c r="B93" s="184" t="s">
        <v>57</v>
      </c>
      <c r="C93" s="176" t="s">
        <v>58</v>
      </c>
      <c r="D93" s="172">
        <v>4500</v>
      </c>
      <c r="E93" s="173">
        <v>45</v>
      </c>
      <c r="F93" s="172">
        <f t="shared" si="2"/>
        <v>202500</v>
      </c>
      <c r="G93" s="250" t="s">
        <v>148</v>
      </c>
      <c r="H93" s="250"/>
      <c r="I93" s="250"/>
      <c r="J93" s="250"/>
      <c r="K93" s="185"/>
    </row>
    <row r="94" spans="1:12" x14ac:dyDescent="0.2">
      <c r="A94" s="171">
        <v>77</v>
      </c>
      <c r="B94" s="184" t="s">
        <v>145</v>
      </c>
      <c r="C94" s="176" t="s">
        <v>24</v>
      </c>
      <c r="D94" s="172">
        <v>14352</v>
      </c>
      <c r="E94" s="173">
        <v>20</v>
      </c>
      <c r="F94" s="172">
        <f t="shared" si="2"/>
        <v>287040</v>
      </c>
      <c r="G94" s="250" t="s">
        <v>143</v>
      </c>
      <c r="H94" s="250"/>
      <c r="I94" s="250"/>
      <c r="J94" s="250"/>
      <c r="K94" s="185"/>
    </row>
    <row r="95" spans="1:12" ht="25.5" x14ac:dyDescent="0.2">
      <c r="A95" s="171">
        <v>78</v>
      </c>
      <c r="B95" s="184" t="s">
        <v>124</v>
      </c>
      <c r="C95" s="176" t="s">
        <v>14</v>
      </c>
      <c r="D95" s="172">
        <v>7.08</v>
      </c>
      <c r="E95" s="173">
        <v>7000</v>
      </c>
      <c r="F95" s="172">
        <f t="shared" si="2"/>
        <v>49560</v>
      </c>
      <c r="G95" s="250" t="s">
        <v>125</v>
      </c>
      <c r="H95" s="250"/>
      <c r="I95" s="250"/>
      <c r="J95" s="250"/>
      <c r="K95" s="185"/>
    </row>
    <row r="96" spans="1:12" ht="25.5" x14ac:dyDescent="0.2">
      <c r="A96" s="171">
        <v>79</v>
      </c>
      <c r="B96" s="184" t="s">
        <v>126</v>
      </c>
      <c r="C96" s="176" t="s">
        <v>14</v>
      </c>
      <c r="D96" s="172">
        <v>8</v>
      </c>
      <c r="E96" s="173">
        <v>1000</v>
      </c>
      <c r="F96" s="172">
        <f t="shared" si="2"/>
        <v>8000</v>
      </c>
      <c r="G96" s="250" t="s">
        <v>195</v>
      </c>
      <c r="H96" s="250"/>
      <c r="I96" s="250"/>
      <c r="J96" s="250"/>
      <c r="K96" s="185"/>
    </row>
    <row r="97" spans="1:11" x14ac:dyDescent="0.2">
      <c r="A97" s="171">
        <v>80</v>
      </c>
      <c r="B97" s="184" t="s">
        <v>6</v>
      </c>
      <c r="C97" s="176" t="s">
        <v>14</v>
      </c>
      <c r="D97" s="172">
        <v>2.88</v>
      </c>
      <c r="E97" s="173">
        <v>5000</v>
      </c>
      <c r="F97" s="172">
        <f t="shared" si="2"/>
        <v>14400</v>
      </c>
      <c r="G97" s="250" t="s">
        <v>84</v>
      </c>
      <c r="H97" s="250"/>
      <c r="I97" s="250"/>
      <c r="J97" s="250"/>
      <c r="K97" s="185"/>
    </row>
    <row r="98" spans="1:11" x14ac:dyDescent="0.2">
      <c r="A98" s="171">
        <v>81</v>
      </c>
      <c r="B98" s="184" t="s">
        <v>4</v>
      </c>
      <c r="C98" s="176" t="s">
        <v>14</v>
      </c>
      <c r="D98" s="172">
        <v>3.61</v>
      </c>
      <c r="E98" s="173">
        <v>90000</v>
      </c>
      <c r="F98" s="172">
        <f t="shared" si="2"/>
        <v>324900</v>
      </c>
      <c r="G98" s="250" t="s">
        <v>123</v>
      </c>
      <c r="H98" s="250"/>
      <c r="I98" s="250"/>
      <c r="J98" s="250"/>
      <c r="K98" s="185"/>
    </row>
    <row r="99" spans="1:11" ht="25.5" x14ac:dyDescent="0.2">
      <c r="A99" s="171">
        <v>82</v>
      </c>
      <c r="B99" s="184" t="s">
        <v>200</v>
      </c>
      <c r="C99" s="171" t="s">
        <v>258</v>
      </c>
      <c r="D99" s="172">
        <v>1500</v>
      </c>
      <c r="E99" s="172">
        <v>10</v>
      </c>
      <c r="F99" s="172">
        <f t="shared" si="2"/>
        <v>15000</v>
      </c>
      <c r="G99" s="266"/>
      <c r="H99" s="266"/>
      <c r="I99" s="266"/>
      <c r="J99" s="266"/>
      <c r="K99" s="185"/>
    </row>
    <row r="100" spans="1:11" ht="25.5" x14ac:dyDescent="0.2">
      <c r="A100" s="171">
        <v>83</v>
      </c>
      <c r="B100" s="184" t="s">
        <v>199</v>
      </c>
      <c r="C100" s="171" t="s">
        <v>258</v>
      </c>
      <c r="D100" s="172">
        <v>1500</v>
      </c>
      <c r="E100" s="172">
        <v>10</v>
      </c>
      <c r="F100" s="172">
        <f t="shared" si="2"/>
        <v>15000</v>
      </c>
      <c r="G100" s="266"/>
      <c r="H100" s="266"/>
      <c r="I100" s="266"/>
      <c r="J100" s="266"/>
      <c r="K100" s="185"/>
    </row>
    <row r="101" spans="1:11" ht="25.5" x14ac:dyDescent="0.2">
      <c r="A101" s="171">
        <v>84</v>
      </c>
      <c r="B101" s="184" t="s">
        <v>198</v>
      </c>
      <c r="C101" s="171" t="s">
        <v>258</v>
      </c>
      <c r="D101" s="172">
        <v>1500</v>
      </c>
      <c r="E101" s="172">
        <v>2</v>
      </c>
      <c r="F101" s="172">
        <f t="shared" si="2"/>
        <v>3000</v>
      </c>
      <c r="G101" s="266"/>
      <c r="H101" s="266"/>
      <c r="I101" s="266"/>
      <c r="J101" s="266"/>
      <c r="K101" s="185"/>
    </row>
    <row r="102" spans="1:11" ht="25.5" x14ac:dyDescent="0.2">
      <c r="A102" s="171">
        <v>85</v>
      </c>
      <c r="B102" s="184" t="s">
        <v>201</v>
      </c>
      <c r="C102" s="176" t="s">
        <v>14</v>
      </c>
      <c r="D102" s="172">
        <v>3.61</v>
      </c>
      <c r="E102" s="172">
        <v>2000</v>
      </c>
      <c r="F102" s="172">
        <f t="shared" si="2"/>
        <v>7220</v>
      </c>
      <c r="G102" s="266"/>
      <c r="H102" s="266"/>
      <c r="I102" s="266"/>
      <c r="J102" s="266"/>
      <c r="K102" s="185"/>
    </row>
    <row r="103" spans="1:11" x14ac:dyDescent="0.2">
      <c r="A103" s="171">
        <v>86</v>
      </c>
      <c r="B103" s="184" t="s">
        <v>203</v>
      </c>
      <c r="C103" s="176" t="s">
        <v>14</v>
      </c>
      <c r="D103" s="172">
        <v>1000</v>
      </c>
      <c r="E103" s="173">
        <v>0</v>
      </c>
      <c r="F103" s="172">
        <f t="shared" si="2"/>
        <v>0</v>
      </c>
      <c r="G103" s="250" t="s">
        <v>204</v>
      </c>
      <c r="H103" s="250"/>
      <c r="I103" s="250"/>
      <c r="J103" s="250"/>
      <c r="K103" s="185"/>
    </row>
    <row r="104" spans="1:11" x14ac:dyDescent="0.2">
      <c r="A104" s="171">
        <v>87</v>
      </c>
      <c r="B104" s="184" t="s">
        <v>205</v>
      </c>
      <c r="C104" s="176" t="s">
        <v>206</v>
      </c>
      <c r="D104" s="172">
        <v>50000</v>
      </c>
      <c r="E104" s="172">
        <v>0</v>
      </c>
      <c r="F104" s="172">
        <f t="shared" si="2"/>
        <v>0</v>
      </c>
      <c r="G104" s="250"/>
      <c r="H104" s="250"/>
      <c r="I104" s="250"/>
      <c r="J104" s="250"/>
      <c r="K104" s="185"/>
    </row>
    <row r="105" spans="1:11" x14ac:dyDescent="0.2">
      <c r="A105" s="171">
        <v>88</v>
      </c>
      <c r="B105" s="184" t="s">
        <v>207</v>
      </c>
      <c r="C105" s="176" t="s">
        <v>208</v>
      </c>
      <c r="D105" s="172">
        <v>20000</v>
      </c>
      <c r="E105" s="172">
        <v>0</v>
      </c>
      <c r="F105" s="172">
        <f t="shared" si="2"/>
        <v>0</v>
      </c>
      <c r="G105" s="250"/>
      <c r="H105" s="250"/>
      <c r="I105" s="250"/>
      <c r="J105" s="250"/>
      <c r="K105" s="185"/>
    </row>
    <row r="106" spans="1:11" ht="38.25" x14ac:dyDescent="0.2">
      <c r="A106" s="171">
        <v>89</v>
      </c>
      <c r="B106" s="184" t="s">
        <v>209</v>
      </c>
      <c r="C106" s="171" t="s">
        <v>253</v>
      </c>
      <c r="D106" s="172">
        <v>18000</v>
      </c>
      <c r="E106" s="172">
        <v>1</v>
      </c>
      <c r="F106" s="172">
        <f t="shared" si="2"/>
        <v>18000</v>
      </c>
      <c r="G106" s="250"/>
      <c r="H106" s="250"/>
      <c r="I106" s="250"/>
      <c r="J106" s="250"/>
      <c r="K106" s="185"/>
    </row>
    <row r="107" spans="1:11" ht="25.5" x14ac:dyDescent="0.2">
      <c r="A107" s="171">
        <v>90</v>
      </c>
      <c r="B107" s="184" t="s">
        <v>210</v>
      </c>
      <c r="C107" s="176" t="s">
        <v>14</v>
      </c>
      <c r="D107" s="172">
        <v>90000</v>
      </c>
      <c r="E107" s="172">
        <v>1</v>
      </c>
      <c r="F107" s="172">
        <f t="shared" si="2"/>
        <v>90000</v>
      </c>
      <c r="G107" s="250"/>
      <c r="H107" s="250"/>
      <c r="I107" s="250"/>
      <c r="J107" s="250"/>
      <c r="K107" s="185"/>
    </row>
    <row r="108" spans="1:11" x14ac:dyDescent="0.2">
      <c r="A108" s="171">
        <v>91</v>
      </c>
      <c r="B108" s="175" t="s">
        <v>222</v>
      </c>
      <c r="C108" s="176" t="s">
        <v>14</v>
      </c>
      <c r="D108" s="172">
        <v>15000</v>
      </c>
      <c r="E108" s="172">
        <v>1</v>
      </c>
      <c r="F108" s="172">
        <f t="shared" si="2"/>
        <v>15000</v>
      </c>
      <c r="G108" s="250"/>
      <c r="H108" s="250"/>
      <c r="I108" s="250"/>
      <c r="J108" s="250"/>
      <c r="K108" s="185"/>
    </row>
    <row r="109" spans="1:11" x14ac:dyDescent="0.2">
      <c r="A109" s="171">
        <v>92</v>
      </c>
      <c r="B109" s="175" t="s">
        <v>223</v>
      </c>
      <c r="C109" s="176" t="s">
        <v>14</v>
      </c>
      <c r="D109" s="172">
        <v>15000</v>
      </c>
      <c r="E109" s="172">
        <v>1</v>
      </c>
      <c r="F109" s="172">
        <f>D109*E109</f>
        <v>15000</v>
      </c>
      <c r="G109" s="250"/>
      <c r="H109" s="250"/>
      <c r="I109" s="250"/>
      <c r="J109" s="250"/>
      <c r="K109" s="185"/>
    </row>
    <row r="110" spans="1:11" x14ac:dyDescent="0.2">
      <c r="A110" s="171">
        <v>93</v>
      </c>
      <c r="B110" s="175" t="s">
        <v>224</v>
      </c>
      <c r="C110" s="176" t="s">
        <v>14</v>
      </c>
      <c r="D110" s="172">
        <v>15000</v>
      </c>
      <c r="E110" s="172">
        <v>1</v>
      </c>
      <c r="F110" s="172">
        <f t="shared" ref="F110:F124" si="3">D110*E110</f>
        <v>15000</v>
      </c>
      <c r="G110" s="250"/>
      <c r="H110" s="250"/>
      <c r="I110" s="250"/>
      <c r="J110" s="250"/>
      <c r="K110" s="185"/>
    </row>
    <row r="111" spans="1:11" x14ac:dyDescent="0.2">
      <c r="A111" s="171">
        <v>94</v>
      </c>
      <c r="B111" s="184" t="s">
        <v>211</v>
      </c>
      <c r="C111" s="176" t="s">
        <v>138</v>
      </c>
      <c r="D111" s="172">
        <v>10000</v>
      </c>
      <c r="E111" s="172">
        <v>1</v>
      </c>
      <c r="F111" s="172">
        <f t="shared" si="3"/>
        <v>10000</v>
      </c>
      <c r="G111" s="250"/>
      <c r="H111" s="250"/>
      <c r="I111" s="250"/>
      <c r="J111" s="250"/>
      <c r="K111" s="185"/>
    </row>
    <row r="112" spans="1:11" x14ac:dyDescent="0.2">
      <c r="A112" s="171">
        <v>95</v>
      </c>
      <c r="B112" s="175" t="s">
        <v>212</v>
      </c>
      <c r="C112" s="176" t="s">
        <v>14</v>
      </c>
      <c r="D112" s="172">
        <v>15</v>
      </c>
      <c r="E112" s="172">
        <v>1000</v>
      </c>
      <c r="F112" s="172">
        <f t="shared" si="3"/>
        <v>15000</v>
      </c>
      <c r="G112" s="250"/>
      <c r="H112" s="250"/>
      <c r="I112" s="250"/>
      <c r="J112" s="250"/>
      <c r="K112" s="185"/>
    </row>
    <row r="113" spans="1:11" x14ac:dyDescent="0.2">
      <c r="A113" s="171">
        <v>96</v>
      </c>
      <c r="B113" s="175" t="s">
        <v>213</v>
      </c>
      <c r="C113" s="176" t="s">
        <v>14</v>
      </c>
      <c r="D113" s="172">
        <v>12</v>
      </c>
      <c r="E113" s="172">
        <v>1000</v>
      </c>
      <c r="F113" s="172">
        <f t="shared" si="3"/>
        <v>12000</v>
      </c>
      <c r="G113" s="250"/>
      <c r="H113" s="250"/>
      <c r="I113" s="250"/>
      <c r="J113" s="250"/>
      <c r="K113" s="185"/>
    </row>
    <row r="114" spans="1:11" x14ac:dyDescent="0.2">
      <c r="A114" s="171">
        <v>97</v>
      </c>
      <c r="B114" s="175" t="s">
        <v>214</v>
      </c>
      <c r="C114" s="176" t="s">
        <v>14</v>
      </c>
      <c r="D114" s="172">
        <v>5</v>
      </c>
      <c r="E114" s="172">
        <v>1000</v>
      </c>
      <c r="F114" s="172">
        <f t="shared" si="3"/>
        <v>5000</v>
      </c>
      <c r="G114" s="250"/>
      <c r="H114" s="250"/>
      <c r="I114" s="250"/>
      <c r="J114" s="250"/>
      <c r="K114" s="185"/>
    </row>
    <row r="115" spans="1:11" x14ac:dyDescent="0.2">
      <c r="A115" s="171">
        <v>98</v>
      </c>
      <c r="B115" s="175" t="s">
        <v>215</v>
      </c>
      <c r="C115" s="176" t="s">
        <v>217</v>
      </c>
      <c r="D115" s="172">
        <v>500</v>
      </c>
      <c r="E115" s="172">
        <v>0</v>
      </c>
      <c r="F115" s="172">
        <f t="shared" si="3"/>
        <v>0</v>
      </c>
      <c r="G115" s="250"/>
      <c r="H115" s="250"/>
      <c r="I115" s="250"/>
      <c r="J115" s="250"/>
      <c r="K115" s="185"/>
    </row>
    <row r="116" spans="1:11" x14ac:dyDescent="0.2">
      <c r="A116" s="171">
        <v>99</v>
      </c>
      <c r="B116" s="175" t="s">
        <v>216</v>
      </c>
      <c r="C116" s="176" t="s">
        <v>24</v>
      </c>
      <c r="D116" s="172">
        <v>10000</v>
      </c>
      <c r="E116" s="172">
        <v>1</v>
      </c>
      <c r="F116" s="172">
        <f t="shared" si="3"/>
        <v>10000</v>
      </c>
      <c r="G116" s="250"/>
      <c r="H116" s="250"/>
      <c r="I116" s="250"/>
      <c r="J116" s="250"/>
      <c r="K116" s="185"/>
    </row>
    <row r="117" spans="1:11" x14ac:dyDescent="0.2">
      <c r="A117" s="171">
        <v>100</v>
      </c>
      <c r="B117" s="175" t="s">
        <v>218</v>
      </c>
      <c r="C117" s="176" t="s">
        <v>138</v>
      </c>
      <c r="D117" s="182">
        <v>80</v>
      </c>
      <c r="E117" s="172">
        <v>100</v>
      </c>
      <c r="F117" s="172">
        <f t="shared" si="3"/>
        <v>8000</v>
      </c>
      <c r="G117" s="250"/>
      <c r="H117" s="250"/>
      <c r="I117" s="250"/>
      <c r="J117" s="250"/>
      <c r="K117" s="185"/>
    </row>
    <row r="118" spans="1:11" x14ac:dyDescent="0.2">
      <c r="A118" s="171">
        <v>101</v>
      </c>
      <c r="B118" s="175" t="s">
        <v>219</v>
      </c>
      <c r="C118" s="176" t="s">
        <v>221</v>
      </c>
      <c r="D118" s="172">
        <v>2000</v>
      </c>
      <c r="E118" s="172">
        <v>5</v>
      </c>
      <c r="F118" s="172">
        <f t="shared" si="3"/>
        <v>10000</v>
      </c>
      <c r="G118" s="250"/>
      <c r="H118" s="250"/>
      <c r="I118" s="250"/>
      <c r="J118" s="250"/>
      <c r="K118" s="185"/>
    </row>
    <row r="119" spans="1:11" x14ac:dyDescent="0.2">
      <c r="A119" s="171">
        <v>102</v>
      </c>
      <c r="B119" s="175" t="s">
        <v>220</v>
      </c>
      <c r="C119" s="176" t="s">
        <v>217</v>
      </c>
      <c r="D119" s="182">
        <v>1000</v>
      </c>
      <c r="E119" s="172">
        <v>10</v>
      </c>
      <c r="F119" s="172">
        <f t="shared" si="3"/>
        <v>10000</v>
      </c>
      <c r="G119" s="250"/>
      <c r="H119" s="250"/>
      <c r="I119" s="250"/>
      <c r="J119" s="250"/>
      <c r="K119" s="185"/>
    </row>
    <row r="120" spans="1:11" x14ac:dyDescent="0.2">
      <c r="A120" s="171">
        <v>103</v>
      </c>
      <c r="B120" s="175" t="s">
        <v>312</v>
      </c>
      <c r="C120" s="176" t="s">
        <v>14</v>
      </c>
      <c r="D120" s="172">
        <v>30000</v>
      </c>
      <c r="E120" s="172">
        <v>1</v>
      </c>
      <c r="F120" s="172">
        <f t="shared" si="3"/>
        <v>30000</v>
      </c>
      <c r="G120" s="250"/>
      <c r="H120" s="250"/>
      <c r="I120" s="250"/>
      <c r="J120" s="250"/>
      <c r="K120" s="185"/>
    </row>
    <row r="121" spans="1:11" x14ac:dyDescent="0.2">
      <c r="A121" s="171">
        <v>104</v>
      </c>
      <c r="B121" s="175" t="s">
        <v>227</v>
      </c>
      <c r="C121" s="176" t="s">
        <v>14</v>
      </c>
      <c r="D121" s="172">
        <v>50000</v>
      </c>
      <c r="E121" s="172">
        <v>0</v>
      </c>
      <c r="F121" s="172">
        <f t="shared" si="3"/>
        <v>0</v>
      </c>
      <c r="G121" s="250"/>
      <c r="H121" s="250"/>
      <c r="I121" s="250"/>
      <c r="J121" s="250"/>
      <c r="K121" s="185"/>
    </row>
    <row r="122" spans="1:11" x14ac:dyDescent="0.2">
      <c r="A122" s="171">
        <v>105</v>
      </c>
      <c r="B122" s="175" t="s">
        <v>228</v>
      </c>
      <c r="C122" s="176" t="s">
        <v>14</v>
      </c>
      <c r="D122" s="172">
        <v>1800</v>
      </c>
      <c r="E122" s="172">
        <v>100</v>
      </c>
      <c r="F122" s="172">
        <f t="shared" si="3"/>
        <v>180000</v>
      </c>
      <c r="G122" s="250"/>
      <c r="H122" s="250"/>
      <c r="I122" s="250"/>
      <c r="J122" s="250"/>
      <c r="K122" s="185"/>
    </row>
    <row r="123" spans="1:11" x14ac:dyDescent="0.2">
      <c r="A123" s="171">
        <v>106</v>
      </c>
      <c r="B123" s="175" t="s">
        <v>311</v>
      </c>
      <c r="C123" s="176" t="s">
        <v>217</v>
      </c>
      <c r="D123" s="172">
        <v>400</v>
      </c>
      <c r="E123" s="172">
        <v>25</v>
      </c>
      <c r="F123" s="172">
        <f t="shared" si="3"/>
        <v>10000</v>
      </c>
      <c r="G123" s="250"/>
      <c r="H123" s="250"/>
      <c r="I123" s="250"/>
      <c r="J123" s="250"/>
      <c r="K123" s="185"/>
    </row>
    <row r="124" spans="1:11" x14ac:dyDescent="0.2">
      <c r="A124" s="171">
        <v>107</v>
      </c>
      <c r="B124" s="175" t="s">
        <v>229</v>
      </c>
      <c r="C124" s="176" t="s">
        <v>217</v>
      </c>
      <c r="D124" s="172">
        <v>400</v>
      </c>
      <c r="E124" s="172">
        <v>25</v>
      </c>
      <c r="F124" s="172">
        <f t="shared" si="3"/>
        <v>10000</v>
      </c>
      <c r="G124" s="250"/>
      <c r="H124" s="250"/>
      <c r="I124" s="250"/>
      <c r="J124" s="250"/>
      <c r="K124" s="185"/>
    </row>
    <row r="125" spans="1:11" s="278" customFormat="1" ht="15.75" x14ac:dyDescent="0.2">
      <c r="A125" s="267" t="s">
        <v>252</v>
      </c>
      <c r="B125" s="268"/>
      <c r="C125" s="268"/>
      <c r="D125" s="268"/>
      <c r="E125" s="269"/>
      <c r="F125" s="186">
        <f>SUM(F18:F124)</f>
        <v>2997529.29</v>
      </c>
      <c r="G125" s="270"/>
      <c r="H125" s="271"/>
      <c r="I125" s="271"/>
      <c r="J125" s="272"/>
      <c r="K125" s="273"/>
    </row>
    <row r="126" spans="1:11" x14ac:dyDescent="0.2">
      <c r="A126" s="8"/>
      <c r="B126" s="8"/>
      <c r="C126" s="18"/>
      <c r="D126" s="15"/>
      <c r="E126" s="19"/>
      <c r="F126" s="20"/>
      <c r="G126" s="178"/>
      <c r="H126" s="178"/>
      <c r="I126" s="178"/>
      <c r="J126" s="178"/>
      <c r="K126" s="21"/>
    </row>
    <row r="127" spans="1:11" ht="33.75" x14ac:dyDescent="0.2">
      <c r="A127" s="274" t="s">
        <v>289</v>
      </c>
      <c r="B127" s="170" t="s">
        <v>55</v>
      </c>
      <c r="C127" s="171" t="s">
        <v>102</v>
      </c>
      <c r="D127" s="172" t="s">
        <v>53</v>
      </c>
      <c r="E127" s="173" t="s">
        <v>52</v>
      </c>
      <c r="F127" s="174" t="s">
        <v>127</v>
      </c>
      <c r="G127" s="258" t="s">
        <v>104</v>
      </c>
      <c r="H127" s="259"/>
      <c r="I127" s="259"/>
      <c r="J127" s="259"/>
      <c r="K127" s="171"/>
    </row>
    <row r="128" spans="1:11" x14ac:dyDescent="0.2">
      <c r="A128" s="171">
        <v>1</v>
      </c>
      <c r="B128" s="175" t="s">
        <v>25</v>
      </c>
      <c r="C128" s="176" t="s">
        <v>14</v>
      </c>
      <c r="D128" s="172">
        <v>7.08</v>
      </c>
      <c r="E128" s="173">
        <v>6000</v>
      </c>
      <c r="F128" s="177">
        <f t="shared" ref="F128:F163" si="4">D128*E128</f>
        <v>42480</v>
      </c>
      <c r="G128" s="251" t="s">
        <v>106</v>
      </c>
      <c r="H128" s="252"/>
      <c r="I128" s="252"/>
      <c r="J128" s="252"/>
      <c r="K128" s="184"/>
    </row>
    <row r="129" spans="1:11" x14ac:dyDescent="0.2">
      <c r="A129" s="171">
        <v>2</v>
      </c>
      <c r="B129" s="175" t="s">
        <v>26</v>
      </c>
      <c r="C129" s="176" t="s">
        <v>14</v>
      </c>
      <c r="D129" s="172">
        <v>7.08</v>
      </c>
      <c r="E129" s="173">
        <v>6000</v>
      </c>
      <c r="F129" s="177">
        <f t="shared" si="4"/>
        <v>42480</v>
      </c>
      <c r="G129" s="251" t="s">
        <v>107</v>
      </c>
      <c r="H129" s="252"/>
      <c r="I129" s="252"/>
      <c r="J129" s="252"/>
      <c r="K129" s="184"/>
    </row>
    <row r="130" spans="1:11" x14ac:dyDescent="0.2">
      <c r="A130" s="171">
        <v>3</v>
      </c>
      <c r="B130" s="175" t="s">
        <v>134</v>
      </c>
      <c r="C130" s="176" t="s">
        <v>14</v>
      </c>
      <c r="D130" s="172">
        <v>7.08</v>
      </c>
      <c r="E130" s="173">
        <v>6000</v>
      </c>
      <c r="F130" s="177">
        <f t="shared" si="4"/>
        <v>42480</v>
      </c>
      <c r="G130" s="251" t="s">
        <v>146</v>
      </c>
      <c r="H130" s="252"/>
      <c r="I130" s="252"/>
      <c r="J130" s="252"/>
      <c r="K130" s="184"/>
    </row>
    <row r="131" spans="1:11" x14ac:dyDescent="0.2">
      <c r="A131" s="171">
        <v>4</v>
      </c>
      <c r="B131" s="175" t="s">
        <v>27</v>
      </c>
      <c r="C131" s="176" t="s">
        <v>14</v>
      </c>
      <c r="D131" s="172">
        <v>7.08</v>
      </c>
      <c r="E131" s="173">
        <v>6000</v>
      </c>
      <c r="F131" s="177">
        <f t="shared" si="4"/>
        <v>42480</v>
      </c>
      <c r="G131" s="251" t="s">
        <v>147</v>
      </c>
      <c r="H131" s="252"/>
      <c r="I131" s="252"/>
      <c r="J131" s="252"/>
      <c r="K131" s="184"/>
    </row>
    <row r="132" spans="1:11" x14ac:dyDescent="0.2">
      <c r="A132" s="171">
        <v>5</v>
      </c>
      <c r="B132" s="175" t="s">
        <v>10</v>
      </c>
      <c r="C132" s="176" t="s">
        <v>15</v>
      </c>
      <c r="D132" s="172">
        <v>306.8</v>
      </c>
      <c r="E132" s="173">
        <v>100</v>
      </c>
      <c r="F132" s="177">
        <f t="shared" si="4"/>
        <v>30680</v>
      </c>
      <c r="G132" s="251" t="s">
        <v>132</v>
      </c>
      <c r="H132" s="252"/>
      <c r="I132" s="252"/>
      <c r="J132" s="252"/>
      <c r="K132" s="184"/>
    </row>
    <row r="133" spans="1:11" x14ac:dyDescent="0.2">
      <c r="A133" s="171">
        <v>6</v>
      </c>
      <c r="B133" s="175" t="s">
        <v>11</v>
      </c>
      <c r="C133" s="176" t="s">
        <v>14</v>
      </c>
      <c r="D133" s="172">
        <v>20.059999999999999</v>
      </c>
      <c r="E133" s="173">
        <v>1200</v>
      </c>
      <c r="F133" s="177">
        <f t="shared" si="4"/>
        <v>24072</v>
      </c>
      <c r="G133" s="251" t="s">
        <v>95</v>
      </c>
      <c r="H133" s="252"/>
      <c r="I133" s="252"/>
      <c r="J133" s="252"/>
      <c r="K133" s="184"/>
    </row>
    <row r="134" spans="1:11" x14ac:dyDescent="0.2">
      <c r="A134" s="171">
        <v>7</v>
      </c>
      <c r="B134" s="175" t="s">
        <v>12</v>
      </c>
      <c r="C134" s="176" t="s">
        <v>14</v>
      </c>
      <c r="D134" s="172">
        <v>10.62</v>
      </c>
      <c r="E134" s="173">
        <v>1200</v>
      </c>
      <c r="F134" s="177">
        <f t="shared" si="4"/>
        <v>12743.999999999998</v>
      </c>
      <c r="G134" s="251" t="s">
        <v>96</v>
      </c>
      <c r="H134" s="252"/>
      <c r="I134" s="252"/>
      <c r="J134" s="252"/>
      <c r="K134" s="184"/>
    </row>
    <row r="135" spans="1:11" x14ac:dyDescent="0.2">
      <c r="A135" s="171">
        <v>8</v>
      </c>
      <c r="B135" s="175" t="s">
        <v>18</v>
      </c>
      <c r="C135" s="176" t="s">
        <v>14</v>
      </c>
      <c r="D135" s="172">
        <v>2.91</v>
      </c>
      <c r="E135" s="173">
        <v>4000</v>
      </c>
      <c r="F135" s="177">
        <f t="shared" si="4"/>
        <v>11640</v>
      </c>
      <c r="G135" s="251" t="s">
        <v>109</v>
      </c>
      <c r="H135" s="252"/>
      <c r="I135" s="252"/>
      <c r="J135" s="252"/>
      <c r="K135" s="184"/>
    </row>
    <row r="136" spans="1:11" x14ac:dyDescent="0.2">
      <c r="A136" s="171">
        <v>9</v>
      </c>
      <c r="B136" s="175" t="s">
        <v>72</v>
      </c>
      <c r="C136" s="176" t="s">
        <v>14</v>
      </c>
      <c r="D136" s="172">
        <v>3</v>
      </c>
      <c r="E136" s="173">
        <v>1500</v>
      </c>
      <c r="F136" s="177">
        <f t="shared" si="4"/>
        <v>4500</v>
      </c>
      <c r="G136" s="251" t="s">
        <v>110</v>
      </c>
      <c r="H136" s="252"/>
      <c r="I136" s="252"/>
      <c r="J136" s="252"/>
      <c r="K136" s="184"/>
    </row>
    <row r="137" spans="1:11" x14ac:dyDescent="0.2">
      <c r="A137" s="171">
        <v>10</v>
      </c>
      <c r="B137" s="175" t="s">
        <v>19</v>
      </c>
      <c r="C137" s="176" t="s">
        <v>14</v>
      </c>
      <c r="D137" s="172">
        <v>6.07</v>
      </c>
      <c r="E137" s="173">
        <v>4000</v>
      </c>
      <c r="F137" s="177">
        <f t="shared" si="4"/>
        <v>24280</v>
      </c>
      <c r="G137" s="251" t="s">
        <v>111</v>
      </c>
      <c r="H137" s="252"/>
      <c r="I137" s="252"/>
      <c r="J137" s="252"/>
      <c r="K137" s="184"/>
    </row>
    <row r="138" spans="1:11" x14ac:dyDescent="0.2">
      <c r="A138" s="171">
        <v>11</v>
      </c>
      <c r="B138" s="175" t="s">
        <v>20</v>
      </c>
      <c r="C138" s="176" t="s">
        <v>14</v>
      </c>
      <c r="D138" s="172">
        <v>4.5599999999999996</v>
      </c>
      <c r="E138" s="173">
        <v>4000</v>
      </c>
      <c r="F138" s="177">
        <f t="shared" si="4"/>
        <v>18240</v>
      </c>
      <c r="G138" s="251" t="s">
        <v>112</v>
      </c>
      <c r="H138" s="252"/>
      <c r="I138" s="252"/>
      <c r="J138" s="252"/>
      <c r="K138" s="184"/>
    </row>
    <row r="139" spans="1:11" x14ac:dyDescent="0.2">
      <c r="A139" s="171">
        <v>12</v>
      </c>
      <c r="B139" s="175" t="s">
        <v>21</v>
      </c>
      <c r="C139" s="176" t="s">
        <v>14</v>
      </c>
      <c r="D139" s="172">
        <v>8.56</v>
      </c>
      <c r="E139" s="173">
        <v>1000</v>
      </c>
      <c r="F139" s="177">
        <f t="shared" si="4"/>
        <v>8560</v>
      </c>
      <c r="G139" s="251"/>
      <c r="H139" s="252"/>
      <c r="I139" s="252"/>
      <c r="J139" s="252"/>
      <c r="K139" s="184"/>
    </row>
    <row r="140" spans="1:11" x14ac:dyDescent="0.2">
      <c r="A140" s="171">
        <v>13</v>
      </c>
      <c r="B140" s="175" t="s">
        <v>75</v>
      </c>
      <c r="C140" s="176" t="s">
        <v>14</v>
      </c>
      <c r="D140" s="172">
        <v>3</v>
      </c>
      <c r="E140" s="173">
        <v>1000</v>
      </c>
      <c r="F140" s="177">
        <f t="shared" si="4"/>
        <v>3000</v>
      </c>
      <c r="G140" s="251" t="s">
        <v>97</v>
      </c>
      <c r="H140" s="252"/>
      <c r="I140" s="252"/>
      <c r="J140" s="252"/>
      <c r="K140" s="184"/>
    </row>
    <row r="141" spans="1:11" x14ac:dyDescent="0.2">
      <c r="A141" s="171">
        <v>14</v>
      </c>
      <c r="B141" s="175" t="s">
        <v>0</v>
      </c>
      <c r="C141" s="176" t="s">
        <v>14</v>
      </c>
      <c r="D141" s="172">
        <v>24.19</v>
      </c>
      <c r="E141" s="173">
        <v>5000</v>
      </c>
      <c r="F141" s="177">
        <f t="shared" si="4"/>
        <v>120950</v>
      </c>
      <c r="G141" s="251"/>
      <c r="H141" s="252"/>
      <c r="I141" s="252"/>
      <c r="J141" s="252"/>
      <c r="K141" s="184"/>
    </row>
    <row r="142" spans="1:11" x14ac:dyDescent="0.2">
      <c r="A142" s="171">
        <v>15</v>
      </c>
      <c r="B142" s="175" t="s">
        <v>16</v>
      </c>
      <c r="C142" s="176" t="s">
        <v>13</v>
      </c>
      <c r="D142" s="172">
        <v>427.6</v>
      </c>
      <c r="E142" s="173">
        <v>50</v>
      </c>
      <c r="F142" s="177">
        <f t="shared" si="4"/>
        <v>21380</v>
      </c>
      <c r="G142" s="251"/>
      <c r="H142" s="252"/>
      <c r="I142" s="252"/>
      <c r="J142" s="252"/>
      <c r="K142" s="184"/>
    </row>
    <row r="143" spans="1:11" x14ac:dyDescent="0.2">
      <c r="A143" s="171">
        <v>16</v>
      </c>
      <c r="B143" s="175" t="s">
        <v>22</v>
      </c>
      <c r="C143" s="176" t="s">
        <v>14</v>
      </c>
      <c r="D143" s="172">
        <v>88.02</v>
      </c>
      <c r="E143" s="173">
        <v>200</v>
      </c>
      <c r="F143" s="177">
        <f t="shared" si="4"/>
        <v>17604</v>
      </c>
      <c r="G143" s="251"/>
      <c r="H143" s="252"/>
      <c r="I143" s="252"/>
      <c r="J143" s="252"/>
      <c r="K143" s="184"/>
    </row>
    <row r="144" spans="1:11" x14ac:dyDescent="0.2">
      <c r="A144" s="171">
        <v>17</v>
      </c>
      <c r="B144" s="175" t="s">
        <v>17</v>
      </c>
      <c r="C144" s="176" t="s">
        <v>14</v>
      </c>
      <c r="D144" s="172">
        <v>21.71</v>
      </c>
      <c r="E144" s="173">
        <v>300</v>
      </c>
      <c r="F144" s="177">
        <f t="shared" si="4"/>
        <v>6513</v>
      </c>
      <c r="G144" s="251" t="s">
        <v>98</v>
      </c>
      <c r="H144" s="252"/>
      <c r="I144" s="252"/>
      <c r="J144" s="252"/>
      <c r="K144" s="184"/>
    </row>
    <row r="145" spans="1:11" x14ac:dyDescent="0.2">
      <c r="A145" s="171">
        <v>18</v>
      </c>
      <c r="B145" s="175" t="s">
        <v>114</v>
      </c>
      <c r="C145" s="176" t="s">
        <v>14</v>
      </c>
      <c r="D145" s="172">
        <v>181.72</v>
      </c>
      <c r="E145" s="173">
        <v>200</v>
      </c>
      <c r="F145" s="177">
        <f t="shared" si="4"/>
        <v>36344</v>
      </c>
      <c r="G145" s="251" t="s">
        <v>99</v>
      </c>
      <c r="H145" s="252"/>
      <c r="I145" s="252"/>
      <c r="J145" s="252"/>
      <c r="K145" s="184"/>
    </row>
    <row r="146" spans="1:11" x14ac:dyDescent="0.2">
      <c r="A146" s="171">
        <v>19</v>
      </c>
      <c r="B146" s="175" t="s">
        <v>115</v>
      </c>
      <c r="C146" s="176">
        <v>100</v>
      </c>
      <c r="D146" s="172">
        <v>169.3</v>
      </c>
      <c r="E146" s="173">
        <v>200</v>
      </c>
      <c r="F146" s="177">
        <f t="shared" si="4"/>
        <v>33860</v>
      </c>
      <c r="G146" s="251"/>
      <c r="H146" s="252"/>
      <c r="I146" s="252"/>
      <c r="J146" s="252"/>
      <c r="K146" s="184"/>
    </row>
    <row r="147" spans="1:11" x14ac:dyDescent="0.2">
      <c r="A147" s="171">
        <v>20</v>
      </c>
      <c r="B147" s="175" t="s">
        <v>320</v>
      </c>
      <c r="C147" s="176" t="s">
        <v>14</v>
      </c>
      <c r="D147" s="172">
        <v>64.900000000000006</v>
      </c>
      <c r="E147" s="173">
        <v>500</v>
      </c>
      <c r="F147" s="177">
        <f t="shared" si="4"/>
        <v>32450.000000000004</v>
      </c>
      <c r="G147" s="251" t="s">
        <v>135</v>
      </c>
      <c r="H147" s="252"/>
      <c r="I147" s="252"/>
      <c r="J147" s="252"/>
      <c r="K147" s="184"/>
    </row>
    <row r="148" spans="1:11" x14ac:dyDescent="0.2">
      <c r="A148" s="171">
        <v>21</v>
      </c>
      <c r="B148" s="175" t="s">
        <v>128</v>
      </c>
      <c r="C148" s="176" t="s">
        <v>24</v>
      </c>
      <c r="D148" s="172">
        <v>135.29</v>
      </c>
      <c r="E148" s="173">
        <v>100</v>
      </c>
      <c r="F148" s="177">
        <f t="shared" si="4"/>
        <v>13529</v>
      </c>
      <c r="G148" s="251" t="s">
        <v>129</v>
      </c>
      <c r="H148" s="252"/>
      <c r="I148" s="252"/>
      <c r="J148" s="252"/>
      <c r="K148" s="184"/>
    </row>
    <row r="149" spans="1:11" x14ac:dyDescent="0.2">
      <c r="A149" s="171">
        <v>22</v>
      </c>
      <c r="B149" s="175" t="s">
        <v>48</v>
      </c>
      <c r="C149" s="176" t="s">
        <v>14</v>
      </c>
      <c r="D149" s="172">
        <v>4.83</v>
      </c>
      <c r="E149" s="173">
        <v>2500</v>
      </c>
      <c r="F149" s="177">
        <f t="shared" si="4"/>
        <v>12075</v>
      </c>
      <c r="G149" s="251" t="s">
        <v>77</v>
      </c>
      <c r="H149" s="252"/>
      <c r="I149" s="252"/>
      <c r="J149" s="252"/>
      <c r="K149" s="184"/>
    </row>
    <row r="150" spans="1:11" x14ac:dyDescent="0.2">
      <c r="A150" s="171">
        <v>23</v>
      </c>
      <c r="B150" s="175" t="s">
        <v>49</v>
      </c>
      <c r="C150" s="176" t="s">
        <v>14</v>
      </c>
      <c r="D150" s="172">
        <v>7.9</v>
      </c>
      <c r="E150" s="173">
        <v>1000</v>
      </c>
      <c r="F150" s="177">
        <f t="shared" si="4"/>
        <v>7900</v>
      </c>
      <c r="G150" s="251" t="s">
        <v>78</v>
      </c>
      <c r="H150" s="252"/>
      <c r="I150" s="252"/>
      <c r="J150" s="252"/>
      <c r="K150" s="184"/>
    </row>
    <row r="151" spans="1:11" x14ac:dyDescent="0.2">
      <c r="A151" s="171">
        <v>24</v>
      </c>
      <c r="B151" s="175" t="s">
        <v>60</v>
      </c>
      <c r="C151" s="176" t="s">
        <v>14</v>
      </c>
      <c r="D151" s="172">
        <v>10</v>
      </c>
      <c r="E151" s="173">
        <v>200</v>
      </c>
      <c r="F151" s="177">
        <f t="shared" si="4"/>
        <v>2000</v>
      </c>
      <c r="G151" s="251" t="s">
        <v>78</v>
      </c>
      <c r="H151" s="252"/>
      <c r="I151" s="252"/>
      <c r="J151" s="252"/>
      <c r="K151" s="184"/>
    </row>
    <row r="152" spans="1:11" x14ac:dyDescent="0.2">
      <c r="A152" s="171">
        <v>25</v>
      </c>
      <c r="B152" s="175" t="s">
        <v>50</v>
      </c>
      <c r="C152" s="176" t="s">
        <v>14</v>
      </c>
      <c r="D152" s="172">
        <v>9</v>
      </c>
      <c r="E152" s="173">
        <v>1200</v>
      </c>
      <c r="F152" s="177">
        <f t="shared" si="4"/>
        <v>10800</v>
      </c>
      <c r="G152" s="251" t="s">
        <v>78</v>
      </c>
      <c r="H152" s="252"/>
      <c r="I152" s="252"/>
      <c r="J152" s="252"/>
      <c r="K152" s="184"/>
    </row>
    <row r="153" spans="1:11" x14ac:dyDescent="0.2">
      <c r="A153" s="171">
        <v>26</v>
      </c>
      <c r="B153" s="179" t="s">
        <v>159</v>
      </c>
      <c r="C153" s="176" t="s">
        <v>14</v>
      </c>
      <c r="D153" s="180">
        <v>20</v>
      </c>
      <c r="E153" s="180">
        <v>300</v>
      </c>
      <c r="F153" s="177">
        <f t="shared" si="4"/>
        <v>6000</v>
      </c>
      <c r="G153" s="181"/>
      <c r="H153" s="178"/>
      <c r="I153" s="178"/>
      <c r="J153" s="178"/>
      <c r="K153" s="184"/>
    </row>
    <row r="154" spans="1:11" x14ac:dyDescent="0.2">
      <c r="A154" s="171">
        <v>27</v>
      </c>
      <c r="B154" s="175" t="s">
        <v>160</v>
      </c>
      <c r="C154" s="176" t="s">
        <v>14</v>
      </c>
      <c r="D154" s="172">
        <v>100</v>
      </c>
      <c r="E154" s="172">
        <v>50</v>
      </c>
      <c r="F154" s="177">
        <f t="shared" si="4"/>
        <v>5000</v>
      </c>
      <c r="G154" s="181"/>
      <c r="H154" s="178"/>
      <c r="I154" s="178"/>
      <c r="J154" s="178"/>
      <c r="K154" s="184"/>
    </row>
    <row r="155" spans="1:11" x14ac:dyDescent="0.2">
      <c r="A155" s="171">
        <v>28</v>
      </c>
      <c r="B155" s="175" t="s">
        <v>51</v>
      </c>
      <c r="C155" s="176" t="s">
        <v>24</v>
      </c>
      <c r="D155" s="172">
        <v>637.20000000000005</v>
      </c>
      <c r="E155" s="173">
        <v>2</v>
      </c>
      <c r="F155" s="177">
        <f t="shared" si="4"/>
        <v>1274.4000000000001</v>
      </c>
      <c r="G155" s="251" t="s">
        <v>51</v>
      </c>
      <c r="H155" s="252"/>
      <c r="I155" s="252"/>
      <c r="J155" s="257"/>
      <c r="K155" s="184"/>
    </row>
    <row r="156" spans="1:11" x14ac:dyDescent="0.2">
      <c r="A156" s="171">
        <v>29</v>
      </c>
      <c r="B156" s="183" t="s">
        <v>233</v>
      </c>
      <c r="C156" s="176" t="s">
        <v>14</v>
      </c>
      <c r="D156" s="182">
        <v>619</v>
      </c>
      <c r="E156" s="173">
        <v>2</v>
      </c>
      <c r="F156" s="177">
        <f t="shared" si="4"/>
        <v>1238</v>
      </c>
      <c r="G156" s="249" t="s">
        <v>234</v>
      </c>
      <c r="H156" s="249"/>
      <c r="I156" s="249"/>
      <c r="J156" s="249"/>
      <c r="K156" s="263"/>
    </row>
    <row r="157" spans="1:11" x14ac:dyDescent="0.2">
      <c r="A157" s="171">
        <v>30</v>
      </c>
      <c r="B157" s="183" t="s">
        <v>233</v>
      </c>
      <c r="C157" s="176" t="s">
        <v>14</v>
      </c>
      <c r="D157" s="182">
        <v>650</v>
      </c>
      <c r="E157" s="173">
        <v>2</v>
      </c>
      <c r="F157" s="177">
        <f t="shared" si="4"/>
        <v>1300</v>
      </c>
      <c r="G157" s="249" t="s">
        <v>235</v>
      </c>
      <c r="H157" s="249"/>
      <c r="I157" s="249"/>
      <c r="J157" s="249"/>
      <c r="K157" s="263"/>
    </row>
    <row r="158" spans="1:11" x14ac:dyDescent="0.2">
      <c r="A158" s="171">
        <v>31</v>
      </c>
      <c r="B158" s="183" t="s">
        <v>241</v>
      </c>
      <c r="C158" s="176" t="s">
        <v>14</v>
      </c>
      <c r="D158" s="182">
        <v>650</v>
      </c>
      <c r="E158" s="173">
        <v>2</v>
      </c>
      <c r="F158" s="177">
        <f t="shared" si="4"/>
        <v>1300</v>
      </c>
      <c r="G158" s="249" t="s">
        <v>242</v>
      </c>
      <c r="H158" s="249"/>
      <c r="I158" s="249"/>
      <c r="J158" s="249"/>
      <c r="K158" s="263"/>
    </row>
    <row r="159" spans="1:11" x14ac:dyDescent="0.2">
      <c r="A159" s="171">
        <v>32</v>
      </c>
      <c r="B159" s="183" t="s">
        <v>243</v>
      </c>
      <c r="C159" s="176" t="s">
        <v>14</v>
      </c>
      <c r="D159" s="182">
        <v>380</v>
      </c>
      <c r="E159" s="173">
        <v>2</v>
      </c>
      <c r="F159" s="177">
        <f t="shared" si="4"/>
        <v>760</v>
      </c>
      <c r="G159" s="249" t="s">
        <v>244</v>
      </c>
      <c r="H159" s="249"/>
      <c r="I159" s="249"/>
      <c r="J159" s="249"/>
      <c r="K159" s="263"/>
    </row>
    <row r="160" spans="1:11" x14ac:dyDescent="0.2">
      <c r="A160" s="171">
        <v>33</v>
      </c>
      <c r="B160" s="184" t="s">
        <v>203</v>
      </c>
      <c r="C160" s="176" t="s">
        <v>14</v>
      </c>
      <c r="D160" s="172">
        <v>1000</v>
      </c>
      <c r="E160" s="173">
        <v>50</v>
      </c>
      <c r="F160" s="177">
        <f t="shared" si="4"/>
        <v>50000</v>
      </c>
      <c r="G160" s="250" t="s">
        <v>204</v>
      </c>
      <c r="H160" s="250"/>
      <c r="I160" s="250"/>
      <c r="J160" s="250"/>
      <c r="K160" s="185"/>
    </row>
    <row r="161" spans="1:14" x14ac:dyDescent="0.2">
      <c r="A161" s="171">
        <v>34</v>
      </c>
      <c r="B161" s="184" t="s">
        <v>31</v>
      </c>
      <c r="C161" s="176" t="s">
        <v>13</v>
      </c>
      <c r="D161" s="172">
        <v>379.96</v>
      </c>
      <c r="E161" s="173">
        <v>30</v>
      </c>
      <c r="F161" s="177">
        <f t="shared" si="4"/>
        <v>11398.8</v>
      </c>
      <c r="G161" s="250" t="s">
        <v>130</v>
      </c>
      <c r="H161" s="250"/>
      <c r="I161" s="250"/>
      <c r="J161" s="250"/>
      <c r="K161" s="185"/>
    </row>
    <row r="162" spans="1:14" x14ac:dyDescent="0.2">
      <c r="A162" s="171">
        <v>35</v>
      </c>
      <c r="B162" s="183" t="s">
        <v>230</v>
      </c>
      <c r="C162" s="176" t="s">
        <v>14</v>
      </c>
      <c r="D162" s="182">
        <v>14145</v>
      </c>
      <c r="E162" s="173">
        <v>1</v>
      </c>
      <c r="F162" s="177">
        <f t="shared" si="4"/>
        <v>14145</v>
      </c>
      <c r="G162" s="249" t="s">
        <v>231</v>
      </c>
      <c r="H162" s="249"/>
      <c r="I162" s="249"/>
      <c r="J162" s="249"/>
      <c r="K162" s="263"/>
    </row>
    <row r="163" spans="1:14" x14ac:dyDescent="0.2">
      <c r="A163" s="171">
        <v>36</v>
      </c>
      <c r="B163" s="175" t="s">
        <v>202</v>
      </c>
      <c r="C163" s="176" t="s">
        <v>24</v>
      </c>
      <c r="D163" s="172">
        <v>1000</v>
      </c>
      <c r="E163" s="173">
        <v>3</v>
      </c>
      <c r="F163" s="177">
        <f t="shared" si="4"/>
        <v>3000</v>
      </c>
      <c r="G163" s="251"/>
      <c r="H163" s="252"/>
      <c r="I163" s="252"/>
      <c r="J163" s="252"/>
      <c r="K163" s="184"/>
    </row>
    <row r="164" spans="1:14" s="278" customFormat="1" ht="15.75" x14ac:dyDescent="0.2">
      <c r="A164" s="253" t="s">
        <v>252</v>
      </c>
      <c r="B164" s="253"/>
      <c r="C164" s="253"/>
      <c r="D164" s="253"/>
      <c r="E164" s="253"/>
      <c r="F164" s="186">
        <f>SUM(F128:F163)</f>
        <v>718457.20000000007</v>
      </c>
      <c r="G164" s="254"/>
      <c r="H164" s="255"/>
      <c r="I164" s="255"/>
      <c r="J164" s="256"/>
      <c r="K164" s="279"/>
    </row>
    <row r="166" spans="1:14" ht="33.75" x14ac:dyDescent="0.2">
      <c r="A166" s="274" t="s">
        <v>290</v>
      </c>
      <c r="B166" s="170" t="s">
        <v>293</v>
      </c>
      <c r="C166" s="171" t="s">
        <v>102</v>
      </c>
      <c r="D166" s="172" t="s">
        <v>53</v>
      </c>
      <c r="E166" s="173" t="s">
        <v>52</v>
      </c>
      <c r="F166" s="264" t="s">
        <v>127</v>
      </c>
      <c r="G166" s="262" t="s">
        <v>104</v>
      </c>
      <c r="H166" s="262"/>
      <c r="I166" s="262"/>
      <c r="J166" s="262"/>
      <c r="K166" s="171"/>
    </row>
    <row r="167" spans="1:14" x14ac:dyDescent="0.2">
      <c r="A167" s="171">
        <v>1</v>
      </c>
      <c r="B167" s="183" t="s">
        <v>161</v>
      </c>
      <c r="C167" s="176" t="s">
        <v>14</v>
      </c>
      <c r="D167" s="172">
        <v>30000</v>
      </c>
      <c r="E167" s="280">
        <v>1</v>
      </c>
      <c r="F167" s="172">
        <v>30000</v>
      </c>
      <c r="G167" s="249"/>
      <c r="H167" s="249"/>
      <c r="I167" s="249"/>
      <c r="J167" s="249"/>
      <c r="K167" s="183"/>
    </row>
    <row r="168" spans="1:14" x14ac:dyDescent="0.2">
      <c r="A168" s="171">
        <v>2</v>
      </c>
      <c r="B168" s="183" t="s">
        <v>162</v>
      </c>
      <c r="C168" s="176" t="s">
        <v>14</v>
      </c>
      <c r="D168" s="172">
        <v>30000</v>
      </c>
      <c r="E168" s="280">
        <v>1</v>
      </c>
      <c r="F168" s="172">
        <v>30000</v>
      </c>
      <c r="G168" s="249"/>
      <c r="H168" s="249"/>
      <c r="I168" s="249"/>
      <c r="J168" s="249"/>
      <c r="K168" s="183"/>
      <c r="N168" s="92"/>
    </row>
    <row r="169" spans="1:14" x14ac:dyDescent="0.2">
      <c r="A169" s="171">
        <v>3</v>
      </c>
      <c r="B169" s="183" t="s">
        <v>163</v>
      </c>
      <c r="C169" s="176" t="s">
        <v>14</v>
      </c>
      <c r="D169" s="172">
        <v>30000</v>
      </c>
      <c r="E169" s="280">
        <v>1</v>
      </c>
      <c r="F169" s="172">
        <v>30000</v>
      </c>
      <c r="G169" s="249"/>
      <c r="H169" s="249"/>
      <c r="I169" s="249"/>
      <c r="J169" s="249"/>
      <c r="K169" s="183"/>
      <c r="N169" s="92"/>
    </row>
    <row r="170" spans="1:14" ht="15.75" x14ac:dyDescent="0.2">
      <c r="A170" s="253" t="s">
        <v>252</v>
      </c>
      <c r="B170" s="253"/>
      <c r="C170" s="253"/>
      <c r="D170" s="253"/>
      <c r="E170" s="253"/>
      <c r="F170" s="172">
        <f>SUM(F167:F169)</f>
        <v>90000</v>
      </c>
      <c r="G170" s="281"/>
      <c r="H170" s="282"/>
      <c r="I170" s="282"/>
      <c r="J170" s="283"/>
      <c r="K170" s="175"/>
    </row>
    <row r="171" spans="1:14" ht="15.75" x14ac:dyDescent="0.2">
      <c r="A171" s="113"/>
      <c r="B171" s="113"/>
      <c r="C171" s="113"/>
      <c r="D171" s="113"/>
      <c r="E171" s="113"/>
      <c r="F171" s="114"/>
      <c r="G171" s="115"/>
      <c r="H171" s="115"/>
      <c r="I171" s="115"/>
      <c r="J171" s="115"/>
      <c r="K171" s="116"/>
    </row>
    <row r="172" spans="1:14" ht="33.75" x14ac:dyDescent="0.2">
      <c r="A172" s="274" t="s">
        <v>291</v>
      </c>
      <c r="B172" s="170" t="s">
        <v>292</v>
      </c>
      <c r="C172" s="171" t="s">
        <v>102</v>
      </c>
      <c r="D172" s="172" t="s">
        <v>53</v>
      </c>
      <c r="E172" s="173" t="s">
        <v>52</v>
      </c>
      <c r="F172" s="264" t="s">
        <v>127</v>
      </c>
      <c r="G172" s="262" t="s">
        <v>104</v>
      </c>
      <c r="H172" s="262"/>
      <c r="I172" s="262"/>
      <c r="J172" s="262"/>
      <c r="K172" s="171"/>
    </row>
    <row r="173" spans="1:14" x14ac:dyDescent="0.2">
      <c r="A173" s="171">
        <v>4</v>
      </c>
      <c r="B173" s="175" t="s">
        <v>167</v>
      </c>
      <c r="C173" s="176" t="s">
        <v>14</v>
      </c>
      <c r="D173" s="172">
        <v>60000</v>
      </c>
      <c r="E173" s="182">
        <v>1</v>
      </c>
      <c r="F173" s="172">
        <f>D173*E173</f>
        <v>60000</v>
      </c>
      <c r="G173" s="249"/>
      <c r="H173" s="249"/>
      <c r="I173" s="249"/>
      <c r="J173" s="249"/>
      <c r="K173" s="183"/>
    </row>
    <row r="174" spans="1:14" x14ac:dyDescent="0.2">
      <c r="A174" s="171">
        <v>5</v>
      </c>
      <c r="B174" s="175" t="s">
        <v>169</v>
      </c>
      <c r="C174" s="176" t="s">
        <v>14</v>
      </c>
      <c r="D174" s="172">
        <v>120000</v>
      </c>
      <c r="E174" s="182">
        <v>1</v>
      </c>
      <c r="F174" s="172">
        <f t="shared" ref="F174:F185" si="5">D174*E174</f>
        <v>120000</v>
      </c>
      <c r="G174" s="249"/>
      <c r="H174" s="249"/>
      <c r="I174" s="249"/>
      <c r="J174" s="249"/>
      <c r="K174" s="183"/>
    </row>
    <row r="175" spans="1:14" x14ac:dyDescent="0.2">
      <c r="A175" s="171">
        <v>6</v>
      </c>
      <c r="B175" s="175" t="s">
        <v>170</v>
      </c>
      <c r="C175" s="176" t="s">
        <v>14</v>
      </c>
      <c r="D175" s="172">
        <v>300000</v>
      </c>
      <c r="E175" s="182">
        <v>1</v>
      </c>
      <c r="F175" s="172">
        <f t="shared" si="5"/>
        <v>300000</v>
      </c>
      <c r="G175" s="249"/>
      <c r="H175" s="249"/>
      <c r="I175" s="249"/>
      <c r="J175" s="249"/>
      <c r="K175" s="183"/>
    </row>
    <row r="176" spans="1:14" x14ac:dyDescent="0.2">
      <c r="A176" s="171">
        <v>7</v>
      </c>
      <c r="B176" s="175" t="s">
        <v>171</v>
      </c>
      <c r="C176" s="176" t="s">
        <v>14</v>
      </c>
      <c r="D176" s="172">
        <v>300000</v>
      </c>
      <c r="E176" s="182">
        <v>1</v>
      </c>
      <c r="F176" s="172">
        <f t="shared" si="5"/>
        <v>300000</v>
      </c>
      <c r="G176" s="249"/>
      <c r="H176" s="249"/>
      <c r="I176" s="249"/>
      <c r="J176" s="249"/>
      <c r="K176" s="183"/>
    </row>
    <row r="177" spans="1:11" x14ac:dyDescent="0.2">
      <c r="A177" s="171">
        <v>8</v>
      </c>
      <c r="B177" s="175" t="s">
        <v>172</v>
      </c>
      <c r="C177" s="176" t="s">
        <v>14</v>
      </c>
      <c r="D177" s="172">
        <v>20000</v>
      </c>
      <c r="E177" s="280">
        <v>1</v>
      </c>
      <c r="F177" s="172">
        <f t="shared" si="5"/>
        <v>20000</v>
      </c>
      <c r="G177" s="249"/>
      <c r="H177" s="249"/>
      <c r="I177" s="249"/>
      <c r="J177" s="249"/>
      <c r="K177" s="183"/>
    </row>
    <row r="178" spans="1:11" x14ac:dyDescent="0.2">
      <c r="A178" s="171">
        <v>9</v>
      </c>
      <c r="B178" s="175" t="s">
        <v>173</v>
      </c>
      <c r="C178" s="176" t="s">
        <v>14</v>
      </c>
      <c r="D178" s="172">
        <v>50000</v>
      </c>
      <c r="E178" s="280">
        <v>1</v>
      </c>
      <c r="F178" s="172">
        <f t="shared" si="5"/>
        <v>50000</v>
      </c>
      <c r="G178" s="249"/>
      <c r="H178" s="249"/>
      <c r="I178" s="249"/>
      <c r="J178" s="249"/>
      <c r="K178" s="183"/>
    </row>
    <row r="179" spans="1:11" ht="25.5" x14ac:dyDescent="0.2">
      <c r="A179" s="171">
        <v>10</v>
      </c>
      <c r="B179" s="184" t="s">
        <v>174</v>
      </c>
      <c r="C179" s="176" t="s">
        <v>14</v>
      </c>
      <c r="D179" s="172">
        <v>130000</v>
      </c>
      <c r="E179" s="280">
        <v>1</v>
      </c>
      <c r="F179" s="172">
        <f t="shared" si="5"/>
        <v>130000</v>
      </c>
      <c r="G179" s="249"/>
      <c r="H179" s="249"/>
      <c r="I179" s="249"/>
      <c r="J179" s="249"/>
      <c r="K179" s="183"/>
    </row>
    <row r="180" spans="1:11" x14ac:dyDescent="0.2">
      <c r="A180" s="171">
        <v>12</v>
      </c>
      <c r="B180" s="175" t="s">
        <v>180</v>
      </c>
      <c r="C180" s="176" t="s">
        <v>14</v>
      </c>
      <c r="D180" s="172">
        <v>30000</v>
      </c>
      <c r="E180" s="182">
        <v>1</v>
      </c>
      <c r="F180" s="172">
        <f t="shared" si="5"/>
        <v>30000</v>
      </c>
      <c r="G180" s="249"/>
      <c r="H180" s="249"/>
      <c r="I180" s="249"/>
      <c r="J180" s="249"/>
      <c r="K180" s="183"/>
    </row>
    <row r="181" spans="1:11" x14ac:dyDescent="0.2">
      <c r="A181" s="171">
        <v>13</v>
      </c>
      <c r="B181" s="175" t="s">
        <v>181</v>
      </c>
      <c r="C181" s="176" t="s">
        <v>14</v>
      </c>
      <c r="D181" s="172">
        <v>30000</v>
      </c>
      <c r="E181" s="182">
        <v>1</v>
      </c>
      <c r="F181" s="172">
        <f t="shared" si="5"/>
        <v>30000</v>
      </c>
      <c r="G181" s="249"/>
      <c r="H181" s="249"/>
      <c r="I181" s="249"/>
      <c r="J181" s="249"/>
      <c r="K181" s="183"/>
    </row>
    <row r="182" spans="1:11" x14ac:dyDescent="0.2">
      <c r="A182" s="171">
        <v>4</v>
      </c>
      <c r="B182" s="175" t="s">
        <v>168</v>
      </c>
      <c r="C182" s="176" t="s">
        <v>14</v>
      </c>
      <c r="D182" s="172">
        <v>60000</v>
      </c>
      <c r="E182" s="182">
        <v>2</v>
      </c>
      <c r="F182" s="172">
        <f t="shared" si="5"/>
        <v>120000</v>
      </c>
      <c r="G182" s="249"/>
      <c r="H182" s="249"/>
      <c r="I182" s="249"/>
      <c r="J182" s="249"/>
      <c r="K182" s="183"/>
    </row>
    <row r="183" spans="1:11" x14ac:dyDescent="0.2">
      <c r="A183" s="171">
        <v>5</v>
      </c>
      <c r="B183" s="184" t="s">
        <v>175</v>
      </c>
      <c r="C183" s="176" t="s">
        <v>14</v>
      </c>
      <c r="D183" s="172">
        <v>5000</v>
      </c>
      <c r="E183" s="280">
        <v>5</v>
      </c>
      <c r="F183" s="172">
        <f t="shared" si="5"/>
        <v>25000</v>
      </c>
      <c r="G183" s="249"/>
      <c r="H183" s="249"/>
      <c r="I183" s="249"/>
      <c r="J183" s="249"/>
      <c r="K183" s="183"/>
    </row>
    <row r="184" spans="1:11" x14ac:dyDescent="0.2">
      <c r="A184" s="171">
        <v>6</v>
      </c>
      <c r="B184" s="175" t="s">
        <v>187</v>
      </c>
      <c r="C184" s="171" t="s">
        <v>14</v>
      </c>
      <c r="D184" s="172">
        <v>2400</v>
      </c>
      <c r="E184" s="182">
        <v>10</v>
      </c>
      <c r="F184" s="172">
        <f t="shared" si="5"/>
        <v>24000</v>
      </c>
      <c r="G184" s="249"/>
      <c r="H184" s="249"/>
      <c r="I184" s="249"/>
      <c r="J184" s="249"/>
      <c r="K184" s="183"/>
    </row>
    <row r="185" spans="1:11" x14ac:dyDescent="0.2">
      <c r="A185" s="171">
        <v>7</v>
      </c>
      <c r="B185" s="184" t="s">
        <v>188</v>
      </c>
      <c r="C185" s="171" t="s">
        <v>14</v>
      </c>
      <c r="D185" s="172">
        <v>2500</v>
      </c>
      <c r="E185" s="182">
        <v>10</v>
      </c>
      <c r="F185" s="172">
        <f t="shared" si="5"/>
        <v>25000</v>
      </c>
      <c r="G185" s="249"/>
      <c r="H185" s="249"/>
      <c r="I185" s="249"/>
      <c r="J185" s="249"/>
      <c r="K185" s="183"/>
    </row>
    <row r="186" spans="1:11" ht="15.75" x14ac:dyDescent="0.2">
      <c r="A186" s="253" t="s">
        <v>252</v>
      </c>
      <c r="B186" s="253"/>
      <c r="C186" s="253"/>
      <c r="D186" s="253"/>
      <c r="E186" s="253"/>
      <c r="F186" s="186">
        <f>SUM(F173:F185)</f>
        <v>1234000</v>
      </c>
      <c r="G186" s="281"/>
      <c r="H186" s="282"/>
      <c r="I186" s="282"/>
      <c r="J186" s="283"/>
      <c r="K186" s="175"/>
    </row>
    <row r="187" spans="1:11" ht="15.75" x14ac:dyDescent="0.2">
      <c r="A187" s="164"/>
      <c r="B187" s="164"/>
      <c r="C187" s="164"/>
      <c r="D187" s="164"/>
      <c r="E187" s="164"/>
      <c r="F187" s="165"/>
      <c r="G187" s="163"/>
      <c r="H187" s="163"/>
      <c r="I187" s="163"/>
      <c r="J187" s="163"/>
      <c r="K187" s="166"/>
    </row>
    <row r="188" spans="1:11" ht="25.5" x14ac:dyDescent="0.2">
      <c r="A188" s="274" t="s">
        <v>260</v>
      </c>
      <c r="B188" s="170" t="s">
        <v>295</v>
      </c>
      <c r="C188" s="171" t="s">
        <v>102</v>
      </c>
      <c r="D188" s="172" t="s">
        <v>53</v>
      </c>
      <c r="E188" s="173" t="s">
        <v>52</v>
      </c>
      <c r="F188" s="264" t="s">
        <v>127</v>
      </c>
      <c r="G188" s="262" t="s">
        <v>104</v>
      </c>
      <c r="H188" s="262"/>
      <c r="I188" s="262"/>
      <c r="J188" s="262"/>
      <c r="K188" s="171"/>
    </row>
    <row r="189" spans="1:11" x14ac:dyDescent="0.2">
      <c r="A189" s="170">
        <v>4269</v>
      </c>
      <c r="B189" s="183" t="s">
        <v>319</v>
      </c>
      <c r="C189" s="176" t="s">
        <v>261</v>
      </c>
      <c r="D189" s="172">
        <v>708000</v>
      </c>
      <c r="E189" s="280">
        <v>1</v>
      </c>
      <c r="F189" s="172">
        <f>D189*E189</f>
        <v>708000</v>
      </c>
      <c r="G189" s="249" t="s">
        <v>321</v>
      </c>
      <c r="H189" s="249"/>
      <c r="I189" s="249"/>
      <c r="J189" s="249"/>
      <c r="K189" s="186"/>
    </row>
    <row r="190" spans="1:11" ht="15.75" x14ac:dyDescent="0.2">
      <c r="A190" s="253" t="s">
        <v>252</v>
      </c>
      <c r="B190" s="253"/>
      <c r="C190" s="253"/>
      <c r="D190" s="253"/>
      <c r="E190" s="253"/>
      <c r="F190" s="186">
        <f>SUM(F189)</f>
        <v>708000</v>
      </c>
      <c r="G190" s="281"/>
      <c r="H190" s="282"/>
      <c r="I190" s="282"/>
      <c r="J190" s="283"/>
      <c r="K190" s="172"/>
    </row>
    <row r="191" spans="1:11" x14ac:dyDescent="0.2">
      <c r="A191" s="116"/>
      <c r="B191" s="116"/>
      <c r="C191" s="116"/>
      <c r="D191" s="298"/>
      <c r="E191" s="299"/>
      <c r="F191" s="298"/>
      <c r="G191" s="116"/>
      <c r="H191" s="116"/>
      <c r="I191" s="116"/>
      <c r="J191" s="116"/>
      <c r="K191" s="116"/>
    </row>
    <row r="192" spans="1:11" ht="15.75" x14ac:dyDescent="0.2">
      <c r="A192" s="300"/>
      <c r="B192" s="300"/>
      <c r="C192" s="300"/>
      <c r="D192" s="300"/>
      <c r="E192" s="300"/>
      <c r="F192" s="301"/>
      <c r="G192" s="118"/>
      <c r="H192" s="118"/>
      <c r="I192" s="118"/>
      <c r="J192" s="118"/>
      <c r="K192" s="302"/>
    </row>
    <row r="193" spans="1:14" ht="15.75" x14ac:dyDescent="0.2">
      <c r="A193" s="253" t="s">
        <v>313</v>
      </c>
      <c r="B193" s="253"/>
      <c r="C193" s="253"/>
      <c r="D193" s="253"/>
      <c r="E193" s="253"/>
      <c r="F193" s="186">
        <f>F186+F170+F164+F125+F15+F190</f>
        <v>54236763.789999999</v>
      </c>
      <c r="G193" s="281"/>
      <c r="H193" s="282"/>
      <c r="I193" s="282"/>
      <c r="J193" s="283"/>
      <c r="K193" s="175"/>
    </row>
    <row r="194" spans="1:14" ht="45.75" customHeight="1" x14ac:dyDescent="0.2">
      <c r="A194" s="284" t="s">
        <v>310</v>
      </c>
      <c r="B194" s="284"/>
      <c r="C194" s="284"/>
      <c r="D194" s="284"/>
      <c r="E194" s="284"/>
      <c r="F194" s="284"/>
      <c r="G194" s="284"/>
      <c r="H194" s="284"/>
      <c r="I194" s="284"/>
      <c r="J194" s="284"/>
      <c r="K194" s="284"/>
      <c r="N194" s="92"/>
    </row>
    <row r="195" spans="1:14" ht="25.5" x14ac:dyDescent="0.2">
      <c r="A195" s="274" t="s">
        <v>260</v>
      </c>
      <c r="B195" s="170" t="s">
        <v>259</v>
      </c>
      <c r="C195" s="171" t="s">
        <v>102</v>
      </c>
      <c r="D195" s="172" t="s">
        <v>53</v>
      </c>
      <c r="E195" s="173" t="s">
        <v>52</v>
      </c>
      <c r="F195" s="264" t="s">
        <v>127</v>
      </c>
      <c r="G195" s="262" t="s">
        <v>158</v>
      </c>
      <c r="H195" s="262"/>
      <c r="I195" s="262"/>
      <c r="J195" s="262"/>
      <c r="K195" s="171" t="s">
        <v>264</v>
      </c>
    </row>
    <row r="196" spans="1:14" x14ac:dyDescent="0.2">
      <c r="A196" s="170">
        <v>4213</v>
      </c>
      <c r="B196" s="183" t="s">
        <v>259</v>
      </c>
      <c r="C196" s="176" t="s">
        <v>261</v>
      </c>
      <c r="D196" s="172">
        <v>250000</v>
      </c>
      <c r="E196" s="280">
        <v>1</v>
      </c>
      <c r="F196" s="172">
        <f>D196*E196</f>
        <v>250000</v>
      </c>
      <c r="G196" s="249"/>
      <c r="H196" s="249"/>
      <c r="I196" s="249"/>
      <c r="J196" s="249"/>
      <c r="K196" s="186">
        <v>450000</v>
      </c>
    </row>
    <row r="197" spans="1:14" ht="15.75" x14ac:dyDescent="0.2">
      <c r="A197" s="253" t="s">
        <v>252</v>
      </c>
      <c r="B197" s="253"/>
      <c r="C197" s="253"/>
      <c r="D197" s="253"/>
      <c r="E197" s="253"/>
      <c r="F197" s="186">
        <f>SUM(F196)</f>
        <v>250000</v>
      </c>
      <c r="G197" s="281"/>
      <c r="H197" s="282"/>
      <c r="I197" s="282"/>
      <c r="J197" s="283"/>
      <c r="K197" s="172"/>
    </row>
    <row r="200" spans="1:14" ht="25.5" x14ac:dyDescent="0.2">
      <c r="A200" s="274" t="s">
        <v>260</v>
      </c>
      <c r="B200" s="170" t="s">
        <v>262</v>
      </c>
      <c r="C200" s="171" t="s">
        <v>102</v>
      </c>
      <c r="D200" s="172" t="s">
        <v>53</v>
      </c>
      <c r="E200" s="173" t="s">
        <v>52</v>
      </c>
      <c r="F200" s="264" t="s">
        <v>127</v>
      </c>
      <c r="G200" s="262" t="s">
        <v>158</v>
      </c>
      <c r="H200" s="262"/>
      <c r="I200" s="262"/>
      <c r="J200" s="262"/>
      <c r="K200" s="171" t="s">
        <v>264</v>
      </c>
    </row>
    <row r="201" spans="1:14" x14ac:dyDescent="0.2">
      <c r="A201" s="170">
        <v>4214</v>
      </c>
      <c r="B201" s="183" t="s">
        <v>263</v>
      </c>
      <c r="C201" s="176" t="s">
        <v>261</v>
      </c>
      <c r="D201" s="172">
        <v>325000</v>
      </c>
      <c r="E201" s="280">
        <v>1</v>
      </c>
      <c r="F201" s="172">
        <f>D201*E201</f>
        <v>325000</v>
      </c>
      <c r="G201" s="249"/>
      <c r="H201" s="249"/>
      <c r="I201" s="249"/>
      <c r="J201" s="249"/>
      <c r="K201" s="186">
        <v>470000</v>
      </c>
    </row>
    <row r="202" spans="1:14" ht="15.75" x14ac:dyDescent="0.2">
      <c r="A202" s="253" t="s">
        <v>252</v>
      </c>
      <c r="B202" s="253"/>
      <c r="C202" s="253"/>
      <c r="D202" s="253"/>
      <c r="E202" s="253"/>
      <c r="F202" s="186">
        <f>SUM(F201)</f>
        <v>325000</v>
      </c>
      <c r="G202" s="281"/>
      <c r="H202" s="282"/>
      <c r="I202" s="282"/>
      <c r="J202" s="283"/>
      <c r="K202" s="172"/>
    </row>
    <row r="205" spans="1:14" ht="25.5" x14ac:dyDescent="0.2">
      <c r="A205" s="274" t="s">
        <v>260</v>
      </c>
      <c r="B205" s="170" t="s">
        <v>265</v>
      </c>
      <c r="C205" s="171" t="s">
        <v>102</v>
      </c>
      <c r="D205" s="172" t="s">
        <v>53</v>
      </c>
      <c r="E205" s="173" t="s">
        <v>52</v>
      </c>
      <c r="F205" s="264" t="s">
        <v>127</v>
      </c>
      <c r="G205" s="262" t="s">
        <v>158</v>
      </c>
      <c r="H205" s="262"/>
      <c r="I205" s="262"/>
      <c r="J205" s="262"/>
      <c r="K205" s="171" t="s">
        <v>264</v>
      </c>
    </row>
    <row r="206" spans="1:14" x14ac:dyDescent="0.2">
      <c r="A206" s="170">
        <v>4215</v>
      </c>
      <c r="B206" s="183" t="s">
        <v>266</v>
      </c>
      <c r="C206" s="176" t="s">
        <v>261</v>
      </c>
      <c r="D206" s="172">
        <v>120000</v>
      </c>
      <c r="E206" s="280">
        <v>1</v>
      </c>
      <c r="F206" s="172">
        <f>D206*E206</f>
        <v>120000</v>
      </c>
      <c r="G206" s="249"/>
      <c r="H206" s="249"/>
      <c r="I206" s="249"/>
      <c r="J206" s="249"/>
      <c r="K206" s="186">
        <v>140000</v>
      </c>
    </row>
    <row r="207" spans="1:14" ht="15.75" x14ac:dyDescent="0.2">
      <c r="A207" s="253" t="s">
        <v>252</v>
      </c>
      <c r="B207" s="253"/>
      <c r="C207" s="253"/>
      <c r="D207" s="253"/>
      <c r="E207" s="253"/>
      <c r="F207" s="186">
        <f>SUM(F206)</f>
        <v>120000</v>
      </c>
      <c r="G207" s="281"/>
      <c r="H207" s="282"/>
      <c r="I207" s="282"/>
      <c r="J207" s="283"/>
      <c r="K207" s="172"/>
    </row>
    <row r="210" spans="1:11" ht="25.5" x14ac:dyDescent="0.2">
      <c r="A210" s="274" t="s">
        <v>260</v>
      </c>
      <c r="B210" s="170" t="s">
        <v>268</v>
      </c>
      <c r="C210" s="171" t="s">
        <v>102</v>
      </c>
      <c r="D210" s="172" t="s">
        <v>53</v>
      </c>
      <c r="E210" s="173" t="s">
        <v>52</v>
      </c>
      <c r="F210" s="264" t="s">
        <v>127</v>
      </c>
      <c r="G210" s="262" t="s">
        <v>158</v>
      </c>
      <c r="H210" s="262"/>
      <c r="I210" s="262"/>
      <c r="J210" s="262"/>
      <c r="K210" s="171" t="s">
        <v>264</v>
      </c>
    </row>
    <row r="211" spans="1:11" x14ac:dyDescent="0.2">
      <c r="A211" s="170">
        <v>4131</v>
      </c>
      <c r="B211" s="183" t="s">
        <v>267</v>
      </c>
      <c r="C211" s="176" t="s">
        <v>261</v>
      </c>
      <c r="D211" s="172">
        <v>225000</v>
      </c>
      <c r="E211" s="280">
        <v>1</v>
      </c>
      <c r="F211" s="172">
        <f>D211*E211</f>
        <v>225000</v>
      </c>
      <c r="G211" s="249"/>
      <c r="H211" s="249"/>
      <c r="I211" s="249"/>
      <c r="J211" s="249"/>
      <c r="K211" s="186">
        <v>270000</v>
      </c>
    </row>
    <row r="212" spans="1:11" ht="15.75" x14ac:dyDescent="0.2">
      <c r="A212" s="253" t="s">
        <v>252</v>
      </c>
      <c r="B212" s="253"/>
      <c r="C212" s="253"/>
      <c r="D212" s="253"/>
      <c r="E212" s="253"/>
      <c r="F212" s="186">
        <f>SUM(F211)</f>
        <v>225000</v>
      </c>
      <c r="G212" s="281"/>
      <c r="H212" s="282"/>
      <c r="I212" s="282"/>
      <c r="J212" s="283"/>
      <c r="K212" s="172"/>
    </row>
    <row r="215" spans="1:11" ht="25.5" x14ac:dyDescent="0.2">
      <c r="A215" s="274" t="s">
        <v>260</v>
      </c>
      <c r="B215" s="170" t="s">
        <v>269</v>
      </c>
      <c r="C215" s="171" t="s">
        <v>102</v>
      </c>
      <c r="D215" s="172" t="s">
        <v>53</v>
      </c>
      <c r="E215" s="173" t="s">
        <v>52</v>
      </c>
      <c r="F215" s="264" t="s">
        <v>127</v>
      </c>
      <c r="G215" s="262" t="s">
        <v>158</v>
      </c>
      <c r="H215" s="262"/>
      <c r="I215" s="262"/>
      <c r="J215" s="262"/>
      <c r="K215" s="171" t="s">
        <v>264</v>
      </c>
    </row>
    <row r="216" spans="1:11" x14ac:dyDescent="0.2">
      <c r="A216" s="170">
        <v>4221</v>
      </c>
      <c r="B216" s="183" t="s">
        <v>270</v>
      </c>
      <c r="C216" s="176" t="s">
        <v>261</v>
      </c>
      <c r="D216" s="172">
        <v>130000</v>
      </c>
      <c r="E216" s="280">
        <v>1</v>
      </c>
      <c r="F216" s="172">
        <f>D216*E216</f>
        <v>130000</v>
      </c>
      <c r="G216" s="249"/>
      <c r="H216" s="249"/>
      <c r="I216" s="249"/>
      <c r="J216" s="249"/>
      <c r="K216" s="186">
        <v>650000</v>
      </c>
    </row>
    <row r="217" spans="1:11" x14ac:dyDescent="0.2">
      <c r="A217" s="170"/>
      <c r="B217" s="183" t="s">
        <v>271</v>
      </c>
      <c r="C217" s="176" t="s">
        <v>261</v>
      </c>
      <c r="D217" s="172">
        <v>51000</v>
      </c>
      <c r="E217" s="280">
        <v>1</v>
      </c>
      <c r="F217" s="172">
        <f>D217*E217</f>
        <v>51000</v>
      </c>
      <c r="G217" s="285"/>
      <c r="H217" s="286"/>
      <c r="I217" s="286"/>
      <c r="J217" s="287"/>
      <c r="K217" s="186"/>
    </row>
    <row r="218" spans="1:11" ht="15.75" x14ac:dyDescent="0.2">
      <c r="A218" s="253" t="s">
        <v>252</v>
      </c>
      <c r="B218" s="253"/>
      <c r="C218" s="253"/>
      <c r="D218" s="253"/>
      <c r="E218" s="253"/>
      <c r="F218" s="186">
        <f>SUM(F216:F217)</f>
        <v>181000</v>
      </c>
      <c r="G218" s="281"/>
      <c r="H218" s="282"/>
      <c r="I218" s="282"/>
      <c r="J218" s="283"/>
      <c r="K218" s="172"/>
    </row>
    <row r="221" spans="1:11" ht="25.5" x14ac:dyDescent="0.2">
      <c r="A221" s="274" t="s">
        <v>260</v>
      </c>
      <c r="B221" s="170" t="s">
        <v>272</v>
      </c>
      <c r="C221" s="171" t="s">
        <v>102</v>
      </c>
      <c r="D221" s="172" t="s">
        <v>53</v>
      </c>
      <c r="E221" s="173" t="s">
        <v>52</v>
      </c>
      <c r="F221" s="264" t="s">
        <v>127</v>
      </c>
      <c r="G221" s="262" t="s">
        <v>158</v>
      </c>
      <c r="H221" s="262"/>
      <c r="I221" s="262"/>
      <c r="J221" s="262"/>
      <c r="K221" s="171" t="s">
        <v>264</v>
      </c>
    </row>
    <row r="222" spans="1:11" x14ac:dyDescent="0.2">
      <c r="A222" s="170">
        <v>4222</v>
      </c>
      <c r="B222" s="183" t="s">
        <v>272</v>
      </c>
      <c r="C222" s="176" t="s">
        <v>261</v>
      </c>
      <c r="D222" s="172">
        <v>58000</v>
      </c>
      <c r="E222" s="280">
        <v>1</v>
      </c>
      <c r="F222" s="172">
        <f>D222*E222</f>
        <v>58000</v>
      </c>
      <c r="G222" s="249"/>
      <c r="H222" s="249"/>
      <c r="I222" s="249"/>
      <c r="J222" s="249"/>
      <c r="K222" s="186">
        <v>70000</v>
      </c>
    </row>
    <row r="223" spans="1:11" ht="15.75" x14ac:dyDescent="0.2">
      <c r="A223" s="253" t="s">
        <v>252</v>
      </c>
      <c r="B223" s="253"/>
      <c r="C223" s="253"/>
      <c r="D223" s="253"/>
      <c r="E223" s="253"/>
      <c r="F223" s="186">
        <f>SUM(F222)</f>
        <v>58000</v>
      </c>
      <c r="G223" s="281"/>
      <c r="H223" s="282"/>
      <c r="I223" s="282"/>
      <c r="J223" s="283"/>
      <c r="K223" s="172"/>
    </row>
    <row r="226" spans="1:11" ht="25.5" x14ac:dyDescent="0.2">
      <c r="A226" s="274" t="s">
        <v>260</v>
      </c>
      <c r="B226" s="170" t="s">
        <v>274</v>
      </c>
      <c r="C226" s="171" t="s">
        <v>102</v>
      </c>
      <c r="D226" s="172" t="s">
        <v>53</v>
      </c>
      <c r="E226" s="173" t="s">
        <v>52</v>
      </c>
      <c r="F226" s="264" t="s">
        <v>127</v>
      </c>
      <c r="G226" s="262" t="s">
        <v>158</v>
      </c>
      <c r="H226" s="262"/>
      <c r="I226" s="262"/>
      <c r="J226" s="262"/>
      <c r="K226" s="171" t="s">
        <v>264</v>
      </c>
    </row>
    <row r="227" spans="1:11" x14ac:dyDescent="0.2">
      <c r="A227" s="170">
        <v>4223</v>
      </c>
      <c r="B227" s="183" t="s">
        <v>273</v>
      </c>
      <c r="C227" s="176" t="s">
        <v>261</v>
      </c>
      <c r="D227" s="172">
        <v>380000</v>
      </c>
      <c r="E227" s="280">
        <v>1</v>
      </c>
      <c r="F227" s="172">
        <f>D227*E227</f>
        <v>380000</v>
      </c>
      <c r="G227" s="249"/>
      <c r="H227" s="249"/>
      <c r="I227" s="249"/>
      <c r="J227" s="249"/>
      <c r="K227" s="186">
        <v>485000</v>
      </c>
    </row>
    <row r="228" spans="1:11" ht="15.75" x14ac:dyDescent="0.2">
      <c r="A228" s="253" t="s">
        <v>252</v>
      </c>
      <c r="B228" s="253"/>
      <c r="C228" s="253"/>
      <c r="D228" s="253"/>
      <c r="E228" s="253"/>
      <c r="F228" s="186">
        <f>SUM(F227)</f>
        <v>380000</v>
      </c>
      <c r="G228" s="281"/>
      <c r="H228" s="282"/>
      <c r="I228" s="282"/>
      <c r="J228" s="283"/>
      <c r="K228" s="172"/>
    </row>
    <row r="231" spans="1:11" ht="25.5" x14ac:dyDescent="0.2">
      <c r="A231" s="274" t="s">
        <v>260</v>
      </c>
      <c r="B231" s="170" t="s">
        <v>275</v>
      </c>
      <c r="C231" s="171" t="s">
        <v>102</v>
      </c>
      <c r="D231" s="172" t="s">
        <v>53</v>
      </c>
      <c r="E231" s="173" t="s">
        <v>52</v>
      </c>
      <c r="F231" s="264" t="s">
        <v>127</v>
      </c>
      <c r="G231" s="262" t="s">
        <v>158</v>
      </c>
      <c r="H231" s="262"/>
      <c r="I231" s="262"/>
      <c r="J231" s="262"/>
      <c r="K231" s="171" t="s">
        <v>264</v>
      </c>
    </row>
    <row r="232" spans="1:11" x14ac:dyDescent="0.2">
      <c r="A232" s="170">
        <v>4231</v>
      </c>
      <c r="B232" s="183" t="s">
        <v>276</v>
      </c>
      <c r="C232" s="176" t="s">
        <v>261</v>
      </c>
      <c r="D232" s="172">
        <v>300000</v>
      </c>
      <c r="E232" s="280">
        <v>1</v>
      </c>
      <c r="F232" s="172">
        <f>D232*E232</f>
        <v>300000</v>
      </c>
      <c r="G232" s="249"/>
      <c r="H232" s="249"/>
      <c r="I232" s="249"/>
      <c r="J232" s="249"/>
      <c r="K232" s="186">
        <v>970000</v>
      </c>
    </row>
    <row r="233" spans="1:11" x14ac:dyDescent="0.2">
      <c r="A233" s="170"/>
      <c r="B233" s="183" t="s">
        <v>277</v>
      </c>
      <c r="C233" s="176" t="s">
        <v>261</v>
      </c>
      <c r="D233" s="172">
        <v>100000</v>
      </c>
      <c r="E233" s="280">
        <v>1</v>
      </c>
      <c r="F233" s="172">
        <f>D233*E233</f>
        <v>100000</v>
      </c>
      <c r="G233" s="285"/>
      <c r="H233" s="286"/>
      <c r="I233" s="286"/>
      <c r="J233" s="287"/>
      <c r="K233" s="186"/>
    </row>
    <row r="234" spans="1:11" x14ac:dyDescent="0.2">
      <c r="A234" s="170"/>
      <c r="B234" s="183" t="s">
        <v>278</v>
      </c>
      <c r="C234" s="176" t="s">
        <v>261</v>
      </c>
      <c r="D234" s="172">
        <v>350000</v>
      </c>
      <c r="E234" s="280">
        <v>1</v>
      </c>
      <c r="F234" s="172">
        <f>D234*E234</f>
        <v>350000</v>
      </c>
      <c r="G234" s="285"/>
      <c r="H234" s="286"/>
      <c r="I234" s="286"/>
      <c r="J234" s="287"/>
      <c r="K234" s="186"/>
    </row>
    <row r="235" spans="1:11" ht="15.75" x14ac:dyDescent="0.2">
      <c r="A235" s="253" t="s">
        <v>252</v>
      </c>
      <c r="B235" s="253"/>
      <c r="C235" s="253"/>
      <c r="D235" s="253"/>
      <c r="E235" s="253"/>
      <c r="F235" s="186">
        <f>SUM(F232:F234)</f>
        <v>750000</v>
      </c>
      <c r="G235" s="281"/>
      <c r="H235" s="282"/>
      <c r="I235" s="282"/>
      <c r="J235" s="283"/>
      <c r="K235" s="172"/>
    </row>
    <row r="238" spans="1:11" ht="25.5" x14ac:dyDescent="0.2">
      <c r="A238" s="274" t="s">
        <v>260</v>
      </c>
      <c r="B238" s="170" t="s">
        <v>279</v>
      </c>
      <c r="C238" s="171" t="s">
        <v>102</v>
      </c>
      <c r="D238" s="172" t="s">
        <v>53</v>
      </c>
      <c r="E238" s="173" t="s">
        <v>52</v>
      </c>
      <c r="F238" s="264" t="s">
        <v>127</v>
      </c>
      <c r="G238" s="262" t="s">
        <v>158</v>
      </c>
      <c r="H238" s="262"/>
      <c r="I238" s="262"/>
      <c r="J238" s="262"/>
      <c r="K238" s="171" t="s">
        <v>264</v>
      </c>
    </row>
    <row r="239" spans="1:11" x14ac:dyDescent="0.2">
      <c r="A239" s="170">
        <v>4232</v>
      </c>
      <c r="B239" s="183" t="s">
        <v>280</v>
      </c>
      <c r="C239" s="176" t="s">
        <v>261</v>
      </c>
      <c r="D239" s="172">
        <v>250000</v>
      </c>
      <c r="E239" s="280">
        <v>1</v>
      </c>
      <c r="F239" s="172">
        <f>D239*E239</f>
        <v>250000</v>
      </c>
      <c r="G239" s="249"/>
      <c r="H239" s="249"/>
      <c r="I239" s="249"/>
      <c r="J239" s="249"/>
      <c r="K239" s="186">
        <v>300000</v>
      </c>
    </row>
    <row r="240" spans="1:11" ht="15.75" x14ac:dyDescent="0.2">
      <c r="A240" s="253" t="s">
        <v>252</v>
      </c>
      <c r="B240" s="253"/>
      <c r="C240" s="253"/>
      <c r="D240" s="253"/>
      <c r="E240" s="253"/>
      <c r="F240" s="186">
        <f>SUM(F239)</f>
        <v>250000</v>
      </c>
      <c r="G240" s="281"/>
      <c r="H240" s="282"/>
      <c r="I240" s="282"/>
      <c r="J240" s="283"/>
      <c r="K240" s="172"/>
    </row>
    <row r="243" spans="1:11" ht="25.5" x14ac:dyDescent="0.2">
      <c r="A243" s="274" t="s">
        <v>260</v>
      </c>
      <c r="B243" s="170" t="s">
        <v>281</v>
      </c>
      <c r="C243" s="171" t="s">
        <v>102</v>
      </c>
      <c r="D243" s="172" t="s">
        <v>53</v>
      </c>
      <c r="E243" s="173" t="s">
        <v>52</v>
      </c>
      <c r="F243" s="264" t="s">
        <v>127</v>
      </c>
      <c r="G243" s="262" t="s">
        <v>158</v>
      </c>
      <c r="H243" s="262"/>
      <c r="I243" s="262"/>
      <c r="J243" s="262"/>
      <c r="K243" s="171" t="s">
        <v>264</v>
      </c>
    </row>
    <row r="244" spans="1:11" x14ac:dyDescent="0.2">
      <c r="A244" s="170">
        <v>4234</v>
      </c>
      <c r="B244" s="183" t="s">
        <v>282</v>
      </c>
      <c r="C244" s="176" t="s">
        <v>261</v>
      </c>
      <c r="D244" s="172">
        <v>310000</v>
      </c>
      <c r="E244" s="280">
        <v>1</v>
      </c>
      <c r="F244" s="172">
        <f>D244*E244</f>
        <v>310000</v>
      </c>
      <c r="G244" s="249"/>
      <c r="H244" s="249"/>
      <c r="I244" s="249"/>
      <c r="J244" s="249"/>
      <c r="K244" s="186">
        <v>420000</v>
      </c>
    </row>
    <row r="245" spans="1:11" ht="15.75" x14ac:dyDescent="0.2">
      <c r="A245" s="253" t="s">
        <v>252</v>
      </c>
      <c r="B245" s="253"/>
      <c r="C245" s="253"/>
      <c r="D245" s="253"/>
      <c r="E245" s="253"/>
      <c r="F245" s="186">
        <f>SUM(F244)</f>
        <v>310000</v>
      </c>
      <c r="G245" s="281"/>
      <c r="H245" s="282"/>
      <c r="I245" s="282"/>
      <c r="J245" s="283"/>
      <c r="K245" s="172"/>
    </row>
    <row r="248" spans="1:11" ht="25.5" x14ac:dyDescent="0.2">
      <c r="A248" s="274" t="s">
        <v>260</v>
      </c>
      <c r="B248" s="170" t="s">
        <v>283</v>
      </c>
      <c r="C248" s="171" t="s">
        <v>102</v>
      </c>
      <c r="D248" s="172" t="s">
        <v>53</v>
      </c>
      <c r="E248" s="173" t="s">
        <v>52</v>
      </c>
      <c r="F248" s="264" t="s">
        <v>127</v>
      </c>
      <c r="G248" s="262" t="s">
        <v>158</v>
      </c>
      <c r="H248" s="262"/>
      <c r="I248" s="262"/>
      <c r="J248" s="262"/>
      <c r="K248" s="171" t="s">
        <v>264</v>
      </c>
    </row>
    <row r="249" spans="1:11" x14ac:dyDescent="0.2">
      <c r="A249" s="170">
        <v>4237</v>
      </c>
      <c r="B249" s="183" t="s">
        <v>283</v>
      </c>
      <c r="C249" s="176" t="s">
        <v>261</v>
      </c>
      <c r="D249" s="172">
        <v>85000</v>
      </c>
      <c r="E249" s="280">
        <v>1</v>
      </c>
      <c r="F249" s="172">
        <f>D249*E249</f>
        <v>85000</v>
      </c>
      <c r="G249" s="249"/>
      <c r="H249" s="249"/>
      <c r="I249" s="249"/>
      <c r="J249" s="249"/>
      <c r="K249" s="186">
        <v>120000</v>
      </c>
    </row>
    <row r="250" spans="1:11" ht="15.75" x14ac:dyDescent="0.2">
      <c r="A250" s="253" t="s">
        <v>252</v>
      </c>
      <c r="B250" s="253"/>
      <c r="C250" s="253"/>
      <c r="D250" s="253"/>
      <c r="E250" s="253"/>
      <c r="F250" s="186">
        <f>SUM(F249)</f>
        <v>85000</v>
      </c>
      <c r="G250" s="281"/>
      <c r="H250" s="282"/>
      <c r="I250" s="282"/>
      <c r="J250" s="283"/>
      <c r="K250" s="172"/>
    </row>
    <row r="253" spans="1:11" ht="25.5" x14ac:dyDescent="0.2">
      <c r="A253" s="274" t="s">
        <v>260</v>
      </c>
      <c r="B253" s="170" t="s">
        <v>284</v>
      </c>
      <c r="C253" s="171" t="s">
        <v>102</v>
      </c>
      <c r="D253" s="172" t="s">
        <v>53</v>
      </c>
      <c r="E253" s="173" t="s">
        <v>52</v>
      </c>
      <c r="F253" s="264" t="s">
        <v>127</v>
      </c>
      <c r="G253" s="262" t="s">
        <v>158</v>
      </c>
      <c r="H253" s="262"/>
      <c r="I253" s="262"/>
      <c r="J253" s="262"/>
      <c r="K253" s="171" t="s">
        <v>264</v>
      </c>
    </row>
    <row r="254" spans="1:11" x14ac:dyDescent="0.2">
      <c r="A254" s="170">
        <v>4239</v>
      </c>
      <c r="B254" s="183" t="s">
        <v>284</v>
      </c>
      <c r="C254" s="176" t="s">
        <v>261</v>
      </c>
      <c r="D254" s="172">
        <v>82000</v>
      </c>
      <c r="E254" s="280">
        <v>1</v>
      </c>
      <c r="F254" s="172">
        <f>D254*E254</f>
        <v>82000</v>
      </c>
      <c r="G254" s="249"/>
      <c r="H254" s="249"/>
      <c r="I254" s="249"/>
      <c r="J254" s="249"/>
      <c r="K254" s="186">
        <v>100000</v>
      </c>
    </row>
    <row r="255" spans="1:11" ht="15.75" x14ac:dyDescent="0.2">
      <c r="A255" s="253" t="s">
        <v>252</v>
      </c>
      <c r="B255" s="253"/>
      <c r="C255" s="253"/>
      <c r="D255" s="253"/>
      <c r="E255" s="253"/>
      <c r="F255" s="186">
        <f>SUM(F254)</f>
        <v>82000</v>
      </c>
      <c r="G255" s="281"/>
      <c r="H255" s="282"/>
      <c r="I255" s="282"/>
      <c r="J255" s="283"/>
      <c r="K255" s="172"/>
    </row>
    <row r="258" spans="1:11" ht="25.5" x14ac:dyDescent="0.2">
      <c r="A258" s="274" t="s">
        <v>260</v>
      </c>
      <c r="B258" s="170" t="s">
        <v>285</v>
      </c>
      <c r="C258" s="171" t="s">
        <v>102</v>
      </c>
      <c r="D258" s="172" t="s">
        <v>53</v>
      </c>
      <c r="E258" s="173" t="s">
        <v>52</v>
      </c>
      <c r="F258" s="264" t="s">
        <v>127</v>
      </c>
      <c r="G258" s="262" t="s">
        <v>158</v>
      </c>
      <c r="H258" s="262"/>
      <c r="I258" s="262"/>
      <c r="J258" s="262"/>
      <c r="K258" s="171" t="s">
        <v>264</v>
      </c>
    </row>
    <row r="259" spans="1:11" x14ac:dyDescent="0.2">
      <c r="A259" s="170">
        <v>4251</v>
      </c>
      <c r="B259" s="183" t="s">
        <v>314</v>
      </c>
      <c r="C259" s="176" t="s">
        <v>261</v>
      </c>
      <c r="D259" s="172">
        <v>166000</v>
      </c>
      <c r="E259" s="280">
        <v>1</v>
      </c>
      <c r="F259" s="172">
        <f>D259*E259</f>
        <v>166000</v>
      </c>
      <c r="G259" s="249"/>
      <c r="H259" s="249"/>
      <c r="I259" s="249"/>
      <c r="J259" s="249"/>
      <c r="K259" s="186">
        <v>550000</v>
      </c>
    </row>
    <row r="260" spans="1:11" x14ac:dyDescent="0.2">
      <c r="A260" s="170"/>
      <c r="B260" s="183" t="s">
        <v>315</v>
      </c>
      <c r="C260" s="176" t="s">
        <v>261</v>
      </c>
      <c r="D260" s="172">
        <v>292000</v>
      </c>
      <c r="E260" s="280">
        <v>1</v>
      </c>
      <c r="F260" s="172">
        <f>D260*E260</f>
        <v>292000</v>
      </c>
      <c r="G260" s="285"/>
      <c r="H260" s="286"/>
      <c r="I260" s="286"/>
      <c r="J260" s="287"/>
      <c r="K260" s="186"/>
    </row>
    <row r="261" spans="1:11" ht="15.75" x14ac:dyDescent="0.2">
      <c r="A261" s="253" t="s">
        <v>252</v>
      </c>
      <c r="B261" s="253"/>
      <c r="C261" s="253"/>
      <c r="D261" s="253"/>
      <c r="E261" s="253"/>
      <c r="F261" s="186">
        <f>SUM(F259:F260)</f>
        <v>458000</v>
      </c>
      <c r="G261" s="281"/>
      <c r="H261" s="282"/>
      <c r="I261" s="282"/>
      <c r="J261" s="283"/>
      <c r="K261" s="172"/>
    </row>
    <row r="264" spans="1:11" ht="25.5" x14ac:dyDescent="0.2">
      <c r="A264" s="274" t="s">
        <v>260</v>
      </c>
      <c r="B264" s="170" t="s">
        <v>286</v>
      </c>
      <c r="C264" s="171" t="s">
        <v>102</v>
      </c>
      <c r="D264" s="172" t="s">
        <v>53</v>
      </c>
      <c r="E264" s="173" t="s">
        <v>52</v>
      </c>
      <c r="F264" s="264" t="s">
        <v>127</v>
      </c>
      <c r="G264" s="262" t="s">
        <v>158</v>
      </c>
      <c r="H264" s="262"/>
      <c r="I264" s="262"/>
      <c r="J264" s="262"/>
      <c r="K264" s="171" t="s">
        <v>264</v>
      </c>
    </row>
    <row r="265" spans="1:11" x14ac:dyDescent="0.2">
      <c r="A265" s="170">
        <v>4252</v>
      </c>
      <c r="B265" s="183" t="s">
        <v>286</v>
      </c>
      <c r="C265" s="176" t="s">
        <v>261</v>
      </c>
      <c r="D265" s="172">
        <v>125000</v>
      </c>
      <c r="E265" s="280">
        <v>1</v>
      </c>
      <c r="F265" s="172">
        <f>D265*E265</f>
        <v>125000</v>
      </c>
      <c r="G265" s="249"/>
      <c r="H265" s="249"/>
      <c r="I265" s="249"/>
      <c r="J265" s="249"/>
      <c r="K265" s="186">
        <v>150000</v>
      </c>
    </row>
    <row r="266" spans="1:11" ht="15.75" x14ac:dyDescent="0.2">
      <c r="A266" s="253" t="s">
        <v>252</v>
      </c>
      <c r="B266" s="253"/>
      <c r="C266" s="253"/>
      <c r="D266" s="253"/>
      <c r="E266" s="253"/>
      <c r="F266" s="186">
        <f>SUM(F265)</f>
        <v>125000</v>
      </c>
      <c r="G266" s="281"/>
      <c r="H266" s="282"/>
      <c r="I266" s="282"/>
      <c r="J266" s="283"/>
      <c r="K266" s="172"/>
    </row>
    <row r="269" spans="1:11" ht="25.5" x14ac:dyDescent="0.2">
      <c r="A269" s="274" t="s">
        <v>260</v>
      </c>
      <c r="B269" s="170" t="s">
        <v>297</v>
      </c>
      <c r="C269" s="171" t="s">
        <v>102</v>
      </c>
      <c r="D269" s="172" t="s">
        <v>53</v>
      </c>
      <c r="E269" s="173" t="s">
        <v>52</v>
      </c>
      <c r="F269" s="264" t="s">
        <v>127</v>
      </c>
      <c r="G269" s="262" t="s">
        <v>158</v>
      </c>
      <c r="H269" s="262"/>
      <c r="I269" s="262"/>
      <c r="J269" s="262"/>
      <c r="K269" s="171" t="s">
        <v>264</v>
      </c>
    </row>
    <row r="270" spans="1:11" x14ac:dyDescent="0.2">
      <c r="A270" s="170">
        <v>4261</v>
      </c>
      <c r="B270" s="183" t="s">
        <v>298</v>
      </c>
      <c r="C270" s="176" t="s">
        <v>261</v>
      </c>
      <c r="D270" s="172">
        <v>225000</v>
      </c>
      <c r="E270" s="280">
        <v>1</v>
      </c>
      <c r="F270" s="172">
        <f>D270*E270</f>
        <v>225000</v>
      </c>
      <c r="G270" s="249"/>
      <c r="H270" s="249"/>
      <c r="I270" s="249"/>
      <c r="J270" s="249"/>
      <c r="K270" s="186">
        <v>270000</v>
      </c>
    </row>
    <row r="271" spans="1:11" ht="15.75" x14ac:dyDescent="0.2">
      <c r="A271" s="253" t="s">
        <v>252</v>
      </c>
      <c r="B271" s="253"/>
      <c r="C271" s="253"/>
      <c r="D271" s="253"/>
      <c r="E271" s="253"/>
      <c r="F271" s="186">
        <f>SUM(F270)</f>
        <v>225000</v>
      </c>
      <c r="G271" s="281"/>
      <c r="H271" s="282"/>
      <c r="I271" s="282"/>
      <c r="J271" s="283"/>
      <c r="K271" s="172"/>
    </row>
    <row r="274" spans="1:11" ht="25.5" x14ac:dyDescent="0.2">
      <c r="A274" s="274" t="s">
        <v>260</v>
      </c>
      <c r="B274" s="170" t="s">
        <v>287</v>
      </c>
      <c r="C274" s="171" t="s">
        <v>102</v>
      </c>
      <c r="D274" s="172" t="s">
        <v>53</v>
      </c>
      <c r="E274" s="173" t="s">
        <v>52</v>
      </c>
      <c r="F274" s="264" t="s">
        <v>127</v>
      </c>
      <c r="G274" s="262" t="s">
        <v>158</v>
      </c>
      <c r="H274" s="262"/>
      <c r="I274" s="262"/>
      <c r="J274" s="262"/>
      <c r="K274" s="171" t="s">
        <v>264</v>
      </c>
    </row>
    <row r="275" spans="1:11" x14ac:dyDescent="0.2">
      <c r="A275" s="170">
        <v>4263</v>
      </c>
      <c r="B275" s="183" t="s">
        <v>287</v>
      </c>
      <c r="C275" s="176" t="s">
        <v>261</v>
      </c>
      <c r="D275" s="172">
        <v>83000</v>
      </c>
      <c r="E275" s="280">
        <v>1</v>
      </c>
      <c r="F275" s="172">
        <f>D275*E275</f>
        <v>83000</v>
      </c>
      <c r="G275" s="249"/>
      <c r="H275" s="249"/>
      <c r="I275" s="249"/>
      <c r="J275" s="249"/>
      <c r="K275" s="186">
        <v>100000</v>
      </c>
    </row>
    <row r="276" spans="1:11" ht="15.75" x14ac:dyDescent="0.2">
      <c r="A276" s="253" t="s">
        <v>252</v>
      </c>
      <c r="B276" s="253"/>
      <c r="C276" s="253"/>
      <c r="D276" s="253"/>
      <c r="E276" s="253"/>
      <c r="F276" s="186">
        <f>SUM(F275)</f>
        <v>83000</v>
      </c>
      <c r="G276" s="281"/>
      <c r="H276" s="282"/>
      <c r="I276" s="282"/>
      <c r="J276" s="283"/>
      <c r="K276" s="172"/>
    </row>
    <row r="279" spans="1:11" ht="25.5" x14ac:dyDescent="0.2">
      <c r="A279" s="274" t="s">
        <v>260</v>
      </c>
      <c r="B279" s="170" t="s">
        <v>288</v>
      </c>
      <c r="C279" s="171" t="s">
        <v>102</v>
      </c>
      <c r="D279" s="172" t="s">
        <v>53</v>
      </c>
      <c r="E279" s="173" t="s">
        <v>52</v>
      </c>
      <c r="F279" s="264" t="s">
        <v>127</v>
      </c>
      <c r="G279" s="262" t="s">
        <v>158</v>
      </c>
      <c r="H279" s="262"/>
      <c r="I279" s="262"/>
      <c r="J279" s="262"/>
      <c r="K279" s="171" t="s">
        <v>264</v>
      </c>
    </row>
    <row r="280" spans="1:11" x14ac:dyDescent="0.2">
      <c r="A280" s="170">
        <v>4264</v>
      </c>
      <c r="B280" s="183" t="s">
        <v>288</v>
      </c>
      <c r="C280" s="176" t="s">
        <v>261</v>
      </c>
      <c r="D280" s="172">
        <v>330000</v>
      </c>
      <c r="E280" s="280">
        <v>1</v>
      </c>
      <c r="F280" s="172">
        <f>D280*E280</f>
        <v>330000</v>
      </c>
      <c r="G280" s="249"/>
      <c r="H280" s="249"/>
      <c r="I280" s="249"/>
      <c r="J280" s="249"/>
      <c r="K280" s="186">
        <v>400000</v>
      </c>
    </row>
    <row r="281" spans="1:11" ht="15.75" x14ac:dyDescent="0.2">
      <c r="A281" s="253" t="s">
        <v>252</v>
      </c>
      <c r="B281" s="253"/>
      <c r="C281" s="253"/>
      <c r="D281" s="253"/>
      <c r="E281" s="253"/>
      <c r="F281" s="186">
        <f>SUM(F280)</f>
        <v>330000</v>
      </c>
      <c r="G281" s="281"/>
      <c r="H281" s="282"/>
      <c r="I281" s="282"/>
      <c r="J281" s="283"/>
      <c r="K281" s="172"/>
    </row>
    <row r="284" spans="1:11" ht="25.5" x14ac:dyDescent="0.2">
      <c r="A284" s="274" t="s">
        <v>260</v>
      </c>
      <c r="B284" s="170" t="s">
        <v>294</v>
      </c>
      <c r="C284" s="171" t="s">
        <v>102</v>
      </c>
      <c r="D284" s="172" t="s">
        <v>53</v>
      </c>
      <c r="E284" s="173" t="s">
        <v>52</v>
      </c>
      <c r="F284" s="264" t="s">
        <v>127</v>
      </c>
      <c r="G284" s="262" t="s">
        <v>158</v>
      </c>
      <c r="H284" s="262"/>
      <c r="I284" s="262"/>
      <c r="J284" s="262"/>
      <c r="K284" s="171" t="s">
        <v>264</v>
      </c>
    </row>
    <row r="285" spans="1:11" x14ac:dyDescent="0.2">
      <c r="A285" s="170">
        <v>4268</v>
      </c>
      <c r="B285" s="183" t="s">
        <v>294</v>
      </c>
      <c r="C285" s="176" t="s">
        <v>261</v>
      </c>
      <c r="D285" s="172">
        <v>166000</v>
      </c>
      <c r="E285" s="280">
        <v>1</v>
      </c>
      <c r="F285" s="172">
        <f>D285*E285</f>
        <v>166000</v>
      </c>
      <c r="G285" s="249"/>
      <c r="H285" s="249"/>
      <c r="I285" s="249"/>
      <c r="J285" s="249"/>
      <c r="K285" s="186">
        <v>200000</v>
      </c>
    </row>
    <row r="286" spans="1:11" ht="15.75" x14ac:dyDescent="0.2">
      <c r="A286" s="253" t="s">
        <v>252</v>
      </c>
      <c r="B286" s="253"/>
      <c r="C286" s="253"/>
      <c r="D286" s="253"/>
      <c r="E286" s="253"/>
      <c r="F286" s="186">
        <f>SUM(F285)</f>
        <v>166000</v>
      </c>
      <c r="G286" s="281"/>
      <c r="H286" s="282"/>
      <c r="I286" s="282"/>
      <c r="J286" s="283"/>
      <c r="K286" s="172"/>
    </row>
    <row r="289" spans="1:11" ht="25.5" x14ac:dyDescent="0.2">
      <c r="A289" s="274" t="s">
        <v>260</v>
      </c>
      <c r="B289" s="170" t="s">
        <v>296</v>
      </c>
      <c r="C289" s="171" t="s">
        <v>102</v>
      </c>
      <c r="D289" s="172" t="s">
        <v>53</v>
      </c>
      <c r="E289" s="173" t="s">
        <v>52</v>
      </c>
      <c r="F289" s="264" t="s">
        <v>127</v>
      </c>
      <c r="G289" s="262" t="s">
        <v>158</v>
      </c>
      <c r="H289" s="262"/>
      <c r="I289" s="262"/>
      <c r="J289" s="262"/>
      <c r="K289" s="171" t="s">
        <v>264</v>
      </c>
    </row>
    <row r="290" spans="1:11" x14ac:dyDescent="0.2">
      <c r="A290" s="170">
        <v>5122</v>
      </c>
      <c r="B290" s="183" t="s">
        <v>296</v>
      </c>
      <c r="C290" s="176" t="s">
        <v>261</v>
      </c>
      <c r="D290" s="172">
        <v>310000</v>
      </c>
      <c r="E290" s="280">
        <v>1</v>
      </c>
      <c r="F290" s="172">
        <f>D290*E290</f>
        <v>310000</v>
      </c>
      <c r="G290" s="249"/>
      <c r="H290" s="249"/>
      <c r="I290" s="249"/>
      <c r="J290" s="249"/>
      <c r="K290" s="186">
        <v>400000</v>
      </c>
    </row>
    <row r="291" spans="1:11" ht="15.75" x14ac:dyDescent="0.2">
      <c r="A291" s="253" t="s">
        <v>252</v>
      </c>
      <c r="B291" s="253"/>
      <c r="C291" s="253"/>
      <c r="D291" s="253"/>
      <c r="E291" s="253"/>
      <c r="F291" s="186">
        <f>SUM(F290)</f>
        <v>310000</v>
      </c>
      <c r="G291" s="281"/>
      <c r="H291" s="282"/>
      <c r="I291" s="282"/>
      <c r="J291" s="283"/>
      <c r="K291" s="172"/>
    </row>
    <row r="293" spans="1:11" s="278" customFormat="1" x14ac:dyDescent="0.2">
      <c r="A293" s="288" t="s">
        <v>299</v>
      </c>
      <c r="B293" s="289"/>
      <c r="C293" s="289"/>
      <c r="D293" s="289"/>
      <c r="E293" s="290"/>
      <c r="F293" s="186">
        <f>F291+F286+F281+F276+F271+F266+F261+F255+F250+F245+F240+F235+F228+F223+F218+F212+F207+F202+F197</f>
        <v>4713000</v>
      </c>
    </row>
    <row r="295" spans="1:11" s="278" customFormat="1" ht="15.75" x14ac:dyDescent="0.2">
      <c r="A295" s="291" t="s">
        <v>300</v>
      </c>
      <c r="B295" s="292"/>
      <c r="C295" s="292"/>
      <c r="D295" s="292"/>
      <c r="E295" s="293"/>
      <c r="F295" s="294">
        <f>F293+F193</f>
        <v>58949763.789999999</v>
      </c>
    </row>
    <row r="296" spans="1:11" x14ac:dyDescent="0.2">
      <c r="I296" s="295" t="s">
        <v>307</v>
      </c>
      <c r="J296" s="295"/>
      <c r="K296" s="295"/>
    </row>
    <row r="297" spans="1:11" x14ac:dyDescent="0.2">
      <c r="I297" s="295" t="s">
        <v>308</v>
      </c>
      <c r="J297" s="295"/>
      <c r="K297" s="295"/>
    </row>
    <row r="298" spans="1:11" x14ac:dyDescent="0.2">
      <c r="I298" s="295"/>
      <c r="J298" s="295"/>
      <c r="K298" s="295"/>
    </row>
    <row r="299" spans="1:11" x14ac:dyDescent="0.2">
      <c r="I299" s="296"/>
      <c r="J299" s="296"/>
      <c r="K299" s="296"/>
    </row>
    <row r="300" spans="1:11" x14ac:dyDescent="0.2">
      <c r="A300" s="297"/>
      <c r="B300" s="297"/>
      <c r="C300" s="297"/>
    </row>
    <row r="301" spans="1:11" x14ac:dyDescent="0.2">
      <c r="A301" s="297"/>
      <c r="B301" s="297"/>
      <c r="C301" s="297"/>
    </row>
  </sheetData>
  <mergeCells count="275">
    <mergeCell ref="A300:C300"/>
    <mergeCell ref="A301:C301"/>
    <mergeCell ref="A293:E293"/>
    <mergeCell ref="A295:E295"/>
    <mergeCell ref="I296:K296"/>
    <mergeCell ref="I297:K297"/>
    <mergeCell ref="I298:K298"/>
    <mergeCell ref="I299:K299"/>
    <mergeCell ref="G289:J289"/>
    <mergeCell ref="G290:J290"/>
    <mergeCell ref="A291:E291"/>
    <mergeCell ref="G291:J291"/>
    <mergeCell ref="G284:J284"/>
    <mergeCell ref="G285:J285"/>
    <mergeCell ref="A286:E286"/>
    <mergeCell ref="G286:J286"/>
    <mergeCell ref="G279:J279"/>
    <mergeCell ref="G280:J280"/>
    <mergeCell ref="A281:E281"/>
    <mergeCell ref="G281:J281"/>
    <mergeCell ref="G274:J274"/>
    <mergeCell ref="G275:J275"/>
    <mergeCell ref="A276:E276"/>
    <mergeCell ref="G276:J276"/>
    <mergeCell ref="G269:J269"/>
    <mergeCell ref="G270:J270"/>
    <mergeCell ref="A271:E271"/>
    <mergeCell ref="G271:J271"/>
    <mergeCell ref="G264:J264"/>
    <mergeCell ref="G265:J265"/>
    <mergeCell ref="A266:E266"/>
    <mergeCell ref="G266:J266"/>
    <mergeCell ref="G258:J258"/>
    <mergeCell ref="G259:J259"/>
    <mergeCell ref="A261:E261"/>
    <mergeCell ref="G261:J261"/>
    <mergeCell ref="G253:J253"/>
    <mergeCell ref="G254:J254"/>
    <mergeCell ref="A255:E255"/>
    <mergeCell ref="G255:J255"/>
    <mergeCell ref="G248:J248"/>
    <mergeCell ref="G249:J249"/>
    <mergeCell ref="A250:E250"/>
    <mergeCell ref="G250:J250"/>
    <mergeCell ref="G243:J243"/>
    <mergeCell ref="G244:J244"/>
    <mergeCell ref="A245:E245"/>
    <mergeCell ref="G245:J245"/>
    <mergeCell ref="G238:J238"/>
    <mergeCell ref="G239:J239"/>
    <mergeCell ref="A240:E240"/>
    <mergeCell ref="G240:J240"/>
    <mergeCell ref="G231:J231"/>
    <mergeCell ref="G232:J232"/>
    <mergeCell ref="A235:E235"/>
    <mergeCell ref="G235:J235"/>
    <mergeCell ref="G226:J226"/>
    <mergeCell ref="G227:J227"/>
    <mergeCell ref="A228:E228"/>
    <mergeCell ref="G228:J228"/>
    <mergeCell ref="G221:J221"/>
    <mergeCell ref="G222:J222"/>
    <mergeCell ref="A223:E223"/>
    <mergeCell ref="G223:J223"/>
    <mergeCell ref="G215:J215"/>
    <mergeCell ref="G216:J216"/>
    <mergeCell ref="A218:E218"/>
    <mergeCell ref="G218:J218"/>
    <mergeCell ref="G210:J210"/>
    <mergeCell ref="G211:J211"/>
    <mergeCell ref="A212:E212"/>
    <mergeCell ref="G212:J212"/>
    <mergeCell ref="G205:J205"/>
    <mergeCell ref="G206:J206"/>
    <mergeCell ref="A207:E207"/>
    <mergeCell ref="G207:J207"/>
    <mergeCell ref="G200:J200"/>
    <mergeCell ref="G201:J201"/>
    <mergeCell ref="A202:E202"/>
    <mergeCell ref="G202:J202"/>
    <mergeCell ref="A194:K194"/>
    <mergeCell ref="G195:J195"/>
    <mergeCell ref="G196:J196"/>
    <mergeCell ref="A197:E197"/>
    <mergeCell ref="G197:J197"/>
    <mergeCell ref="G189:J189"/>
    <mergeCell ref="A190:E190"/>
    <mergeCell ref="G190:J190"/>
    <mergeCell ref="A193:E193"/>
    <mergeCell ref="G193:J193"/>
    <mergeCell ref="G184:J184"/>
    <mergeCell ref="G185:J185"/>
    <mergeCell ref="A186:E186"/>
    <mergeCell ref="G186:J186"/>
    <mergeCell ref="G188:J188"/>
    <mergeCell ref="G178:J178"/>
    <mergeCell ref="G179:J179"/>
    <mergeCell ref="G180:J180"/>
    <mergeCell ref="G181:J181"/>
    <mergeCell ref="G182:J182"/>
    <mergeCell ref="G183:J183"/>
    <mergeCell ref="G172:J172"/>
    <mergeCell ref="G173:J173"/>
    <mergeCell ref="G174:J174"/>
    <mergeCell ref="G175:J175"/>
    <mergeCell ref="G176:J176"/>
    <mergeCell ref="G177:J177"/>
    <mergeCell ref="G166:J166"/>
    <mergeCell ref="G167:J167"/>
    <mergeCell ref="G168:J168"/>
    <mergeCell ref="G169:J169"/>
    <mergeCell ref="A170:E170"/>
    <mergeCell ref="G170:J170"/>
    <mergeCell ref="G160:J160"/>
    <mergeCell ref="G161:J161"/>
    <mergeCell ref="G162:J162"/>
    <mergeCell ref="G163:J163"/>
    <mergeCell ref="A164:E164"/>
    <mergeCell ref="G164:J164"/>
    <mergeCell ref="G152:J152"/>
    <mergeCell ref="G155:J155"/>
    <mergeCell ref="G156:J156"/>
    <mergeCell ref="G157:J157"/>
    <mergeCell ref="G158:J158"/>
    <mergeCell ref="G159:J159"/>
    <mergeCell ref="G146:J146"/>
    <mergeCell ref="G147:J147"/>
    <mergeCell ref="G148:J148"/>
    <mergeCell ref="G149:J149"/>
    <mergeCell ref="G150:J150"/>
    <mergeCell ref="G151:J151"/>
    <mergeCell ref="G140:J140"/>
    <mergeCell ref="G141:J141"/>
    <mergeCell ref="G142:J142"/>
    <mergeCell ref="G143:J143"/>
    <mergeCell ref="G144:J144"/>
    <mergeCell ref="G145:J145"/>
    <mergeCell ref="G134:J134"/>
    <mergeCell ref="G135:J135"/>
    <mergeCell ref="G136:J136"/>
    <mergeCell ref="G137:J137"/>
    <mergeCell ref="G138:J138"/>
    <mergeCell ref="G139:J139"/>
    <mergeCell ref="G128:J128"/>
    <mergeCell ref="G129:J129"/>
    <mergeCell ref="G130:J130"/>
    <mergeCell ref="G131:J131"/>
    <mergeCell ref="G132:J132"/>
    <mergeCell ref="G133:J133"/>
    <mergeCell ref="G122:J122"/>
    <mergeCell ref="G123:J123"/>
    <mergeCell ref="G124:J124"/>
    <mergeCell ref="A125:E125"/>
    <mergeCell ref="G125:J125"/>
    <mergeCell ref="G127:J127"/>
    <mergeCell ref="G116:J116"/>
    <mergeCell ref="G117:J117"/>
    <mergeCell ref="G118:J118"/>
    <mergeCell ref="G119:J119"/>
    <mergeCell ref="G120:J120"/>
    <mergeCell ref="G121:J121"/>
    <mergeCell ref="G110:J110"/>
    <mergeCell ref="G111:J111"/>
    <mergeCell ref="G112:J112"/>
    <mergeCell ref="G113:J113"/>
    <mergeCell ref="G114:J114"/>
    <mergeCell ref="G115:J115"/>
    <mergeCell ref="G104:J104"/>
    <mergeCell ref="G105:J105"/>
    <mergeCell ref="G106:J106"/>
    <mergeCell ref="G107:J107"/>
    <mergeCell ref="G108:J108"/>
    <mergeCell ref="G109:J109"/>
    <mergeCell ref="G98:J98"/>
    <mergeCell ref="G99:J99"/>
    <mergeCell ref="G100:J100"/>
    <mergeCell ref="G101:J101"/>
    <mergeCell ref="G102:J102"/>
    <mergeCell ref="G103:J103"/>
    <mergeCell ref="G92:J92"/>
    <mergeCell ref="G93:J93"/>
    <mergeCell ref="G94:J94"/>
    <mergeCell ref="G95:J95"/>
    <mergeCell ref="G96:J96"/>
    <mergeCell ref="G97:J97"/>
    <mergeCell ref="G86:J86"/>
    <mergeCell ref="G87:J87"/>
    <mergeCell ref="G88:J88"/>
    <mergeCell ref="G89:J89"/>
    <mergeCell ref="G90:J90"/>
    <mergeCell ref="G91:J91"/>
    <mergeCell ref="G80:J80"/>
    <mergeCell ref="G81:J81"/>
    <mergeCell ref="G82:J82"/>
    <mergeCell ref="G83:J83"/>
    <mergeCell ref="G84:J84"/>
    <mergeCell ref="G85:J85"/>
    <mergeCell ref="G74:J74"/>
    <mergeCell ref="G75:J75"/>
    <mergeCell ref="G76:J76"/>
    <mergeCell ref="G77:J77"/>
    <mergeCell ref="G78:J78"/>
    <mergeCell ref="G79:J79"/>
    <mergeCell ref="G68:J68"/>
    <mergeCell ref="G69:J69"/>
    <mergeCell ref="G70:J70"/>
    <mergeCell ref="G71:J71"/>
    <mergeCell ref="G72:J72"/>
    <mergeCell ref="G73:J73"/>
    <mergeCell ref="G62:J62"/>
    <mergeCell ref="G63:J63"/>
    <mergeCell ref="G64:J64"/>
    <mergeCell ref="G65:J65"/>
    <mergeCell ref="G66:J66"/>
    <mergeCell ref="G67:J67"/>
    <mergeCell ref="G56:J56"/>
    <mergeCell ref="G57:J57"/>
    <mergeCell ref="G58:J58"/>
    <mergeCell ref="G59:J59"/>
    <mergeCell ref="G60:J60"/>
    <mergeCell ref="G61:J61"/>
    <mergeCell ref="G50:J50"/>
    <mergeCell ref="G51:J51"/>
    <mergeCell ref="G52:J52"/>
    <mergeCell ref="G53:J53"/>
    <mergeCell ref="G54:J54"/>
    <mergeCell ref="G55:J55"/>
    <mergeCell ref="G44:J44"/>
    <mergeCell ref="G45:J45"/>
    <mergeCell ref="G46:J46"/>
    <mergeCell ref="G47:J47"/>
    <mergeCell ref="G48:J48"/>
    <mergeCell ref="G49:J49"/>
    <mergeCell ref="G38:J38"/>
    <mergeCell ref="G39:J39"/>
    <mergeCell ref="G40:J40"/>
    <mergeCell ref="G41:J41"/>
    <mergeCell ref="G42:J42"/>
    <mergeCell ref="G43:J43"/>
    <mergeCell ref="G32:J32"/>
    <mergeCell ref="G33:J33"/>
    <mergeCell ref="G34:J34"/>
    <mergeCell ref="G35:J35"/>
    <mergeCell ref="G36:J36"/>
    <mergeCell ref="G37:J37"/>
    <mergeCell ref="G26:J26"/>
    <mergeCell ref="G27:J27"/>
    <mergeCell ref="G28:J28"/>
    <mergeCell ref="G29:J29"/>
    <mergeCell ref="G30:J30"/>
    <mergeCell ref="G31:J31"/>
    <mergeCell ref="G20:J20"/>
    <mergeCell ref="G21:J21"/>
    <mergeCell ref="G22:J22"/>
    <mergeCell ref="G23:J23"/>
    <mergeCell ref="G24:J24"/>
    <mergeCell ref="G25:J25"/>
    <mergeCell ref="G14:J14"/>
    <mergeCell ref="A15:E15"/>
    <mergeCell ref="G15:J15"/>
    <mergeCell ref="G17:J17"/>
    <mergeCell ref="G18:J18"/>
    <mergeCell ref="G19:J19"/>
    <mergeCell ref="A7:C7"/>
    <mergeCell ref="A8:K8"/>
    <mergeCell ref="A9:K9"/>
    <mergeCell ref="G11:J11"/>
    <mergeCell ref="G12:J12"/>
    <mergeCell ref="G13:J13"/>
    <mergeCell ref="A1:C1"/>
    <mergeCell ref="A2:C2"/>
    <mergeCell ref="A3:C3"/>
    <mergeCell ref="A4:C4"/>
    <mergeCell ref="A5:C5"/>
    <mergeCell ref="A6:C6"/>
  </mergeCells>
  <pageMargins left="0.3543307086614173" right="0.27559055118110237" top="0.23622047244094488" bottom="0.3543307086614173" header="0.23622047244094488" footer="0.23622047244094488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upisati količine</vt:lpstr>
      <vt:lpstr>за штампу</vt:lpstr>
      <vt:lpstr>'upisati količine'!Print_Area</vt:lpstr>
      <vt:lpstr>'за штампу'!Print_Area</vt:lpstr>
    </vt:vector>
  </TitlesOfParts>
  <Company>PZ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Aleksandra</cp:lastModifiedBy>
  <cp:lastPrinted>2015-08-04T10:02:44Z</cp:lastPrinted>
  <dcterms:created xsi:type="dcterms:W3CDTF">2013-04-18T07:02:29Z</dcterms:created>
  <dcterms:modified xsi:type="dcterms:W3CDTF">2015-08-04T10:19:39Z</dcterms:modified>
</cp:coreProperties>
</file>